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0" yWindow="105" windowWidth="19035" windowHeight="12525" firstSheet="4" activeTab="6"/>
  </bookViews>
  <sheets>
    <sheet name="стр.1_3" sheetId="1" r:id="rId1"/>
    <sheet name="Лист1" sheetId="2" r:id="rId2"/>
    <sheet name="Лист2" sheetId="3" r:id="rId3"/>
    <sheet name="Титульный лист" sheetId="7" r:id="rId4"/>
    <sheet name="Паспорт" sheetId="4" r:id="rId5"/>
    <sheet name="Целевые показатели" sheetId="5" r:id="rId6"/>
    <sheet name="Мероприятия" sheetId="6" r:id="rId7"/>
  </sheets>
  <definedNames>
    <definedName name="_xlnm.Print_Titles" localSheetId="6">Мероприятия!$4:$7</definedName>
    <definedName name="_xlnm.Print_Area" localSheetId="6">Мероприятия!$A$1:$AB$63</definedName>
    <definedName name="_xlnm.Print_Area" localSheetId="4">Паспорт!$A$1:$L$24</definedName>
    <definedName name="_xlnm.Print_Area" localSheetId="0">стр.1_3!$A$1:$FG$53</definedName>
    <definedName name="_xlnm.Print_Area" localSheetId="3">'Титульный лист'!$A$1:$K$53</definedName>
    <definedName name="_xlnm.Print_Area" localSheetId="5">'Целевые показатели'!$A$1:$I$19</definedName>
  </definedNames>
  <calcPr calcId="152511"/>
</workbook>
</file>

<file path=xl/calcChain.xml><?xml version="1.0" encoding="utf-8"?>
<calcChain xmlns="http://schemas.openxmlformats.org/spreadsheetml/2006/main">
  <c r="E19" i="4" l="1"/>
  <c r="E18" i="4"/>
  <c r="F19" i="4" l="1"/>
  <c r="Y8" i="6"/>
  <c r="H20" i="4" l="1"/>
  <c r="H19" i="4"/>
  <c r="P39" i="6" l="1"/>
  <c r="P34" i="6"/>
  <c r="P33" i="6"/>
  <c r="P32" i="6"/>
  <c r="P30" i="6"/>
  <c r="P28" i="6"/>
  <c r="P26" i="6"/>
  <c r="P24" i="6"/>
  <c r="P22" i="6"/>
  <c r="O39" i="6"/>
  <c r="O34" i="6"/>
  <c r="O30" i="6"/>
  <c r="O28" i="6"/>
  <c r="O26" i="6"/>
  <c r="O24" i="6"/>
  <c r="O22" i="6"/>
  <c r="N39" i="6"/>
  <c r="N34" i="6"/>
  <c r="N30" i="6"/>
  <c r="N28" i="6"/>
  <c r="N26" i="6"/>
  <c r="N24" i="6"/>
  <c r="N22" i="6"/>
  <c r="D39" i="6" l="1"/>
  <c r="D34" i="6"/>
  <c r="D33" i="6"/>
  <c r="D32" i="6"/>
  <c r="D30" i="6"/>
  <c r="D28" i="6"/>
  <c r="D26" i="6"/>
  <c r="D24" i="6"/>
  <c r="D22" i="6"/>
  <c r="J22" i="6" l="1"/>
  <c r="J24" i="6"/>
  <c r="J26" i="6"/>
  <c r="J28" i="6"/>
  <c r="J30" i="6"/>
  <c r="J32" i="6"/>
  <c r="J33" i="6"/>
  <c r="J34" i="6"/>
  <c r="J39" i="6"/>
  <c r="X8" i="6" l="1"/>
  <c r="O8" i="6" l="1"/>
  <c r="N8" i="6"/>
  <c r="P8" i="6"/>
  <c r="Q8" i="6"/>
  <c r="R8" i="6"/>
  <c r="S8" i="6"/>
  <c r="G8" i="6"/>
  <c r="F8" i="6"/>
  <c r="E8" i="6"/>
  <c r="D8" i="6"/>
  <c r="K20" i="6"/>
  <c r="K8" i="6" s="1"/>
  <c r="L20" i="6" l="1"/>
  <c r="L8" i="6" s="1"/>
  <c r="G18" i="4" s="1"/>
  <c r="M20" i="6"/>
  <c r="M8" i="6" s="1"/>
  <c r="J20" i="6"/>
  <c r="J8" i="6" s="1"/>
  <c r="E17" i="4"/>
  <c r="F20" i="4"/>
  <c r="B18" i="4"/>
  <c r="B16" i="4"/>
  <c r="C16" i="4" s="1"/>
  <c r="D16" i="4" s="1"/>
  <c r="E16" i="4" s="1"/>
  <c r="F16" i="4" s="1"/>
  <c r="G16" i="4" s="1"/>
  <c r="H16" i="4" s="1"/>
  <c r="I16" i="4" s="1"/>
  <c r="J16" i="4" s="1"/>
  <c r="K16" i="4" s="1"/>
  <c r="L16" i="4" s="1"/>
  <c r="B20" i="4"/>
  <c r="B19" i="4"/>
  <c r="H12" i="5"/>
  <c r="I12" i="5"/>
  <c r="G20" i="4"/>
  <c r="G12" i="5"/>
  <c r="H18" i="4" s="1"/>
  <c r="G19" i="4"/>
  <c r="G11" i="5" l="1"/>
  <c r="I11" i="5"/>
  <c r="E20" i="4"/>
  <c r="H11" i="5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7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31 409, 01 МВт ч - потери заложенные ПЭО в бюджет на 2017 г</t>
        </r>
      </text>
    </comment>
    <comment ref="F17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Дергач Виктория Владимировна
21.02.2017: 58 358 765,06 руб (без НДС) - деньги заложенные в бюджет на оплату потерь, в т. ч. 23 693 962, 42 руб заложены РЭКом на оплату норматиыных потерь в размере 15103,52 МВт ч;
В 2016 году был указан </t>
        </r>
        <r>
          <rPr>
            <sz val="12"/>
            <color indexed="81"/>
            <rFont val="Tahoma"/>
            <family val="2"/>
            <charset val="204"/>
          </rPr>
          <t>Тариф на оплату плановой величины потерь на 2016 г и последующие годы взят согласно тарифу, определенному с учетом прогноза Министертва экономического развития РФ</t>
        </r>
      </text>
    </comment>
    <comment ref="F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Факт 2018 г</t>
        </r>
      </text>
    </comment>
    <comment ref="H18" authorId="0" shapeId="0">
      <text>
        <r>
          <rPr>
            <b/>
            <sz val="14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4"/>
            <color indexed="81"/>
            <rFont val="Tahoma"/>
            <family val="2"/>
            <charset val="204"/>
          </rPr>
          <t xml:space="preserve">
1,859 руб МВт ч средний тариф на оплату потерь в 2016 г</t>
        </r>
      </text>
    </comment>
  </commentList>
</comments>
</file>

<file path=xl/sharedStrings.xml><?xml version="1.0" encoding="utf-8"?>
<sst xmlns="http://schemas.openxmlformats.org/spreadsheetml/2006/main" count="362" uniqueCount="171">
  <si>
    <t>к требованиям к форме программы в области</t>
  </si>
  <si>
    <t>энергосбережения и повышения энергетической</t>
  </si>
  <si>
    <t>Приложение № 1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</si>
  <si>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</si>
  <si>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</si>
  <si>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</si>
  <si>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</si>
  <si>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</si>
  <si>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</si>
  <si>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</si>
  <si>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>- 20</t>
  </si>
  <si>
    <t xml:space="preserve"> годы</t>
  </si>
  <si>
    <t>(должность)</t>
  </si>
  <si>
    <t>Руководитель организации</t>
  </si>
  <si>
    <t>(Ф.И.О.)</t>
  </si>
  <si>
    <t>"</t>
  </si>
  <si>
    <t xml:space="preserve"> г.</t>
  </si>
  <si>
    <t>Суммарные затраты ТЭР</t>
  </si>
  <si>
    <t>Экономия ТЭР в результате реализации программы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</si>
  <si>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</si>
  <si>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</si>
  <si>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млн. руб. без НДС
с учетом воды</t>
  </si>
  <si>
    <t>Топливно-энергетические ресурсы (ТЭР)</t>
  </si>
  <si>
    <t>Затраты на реализацию программы, млн. руб. без НДС</t>
  </si>
  <si>
    <t>Год</t>
  </si>
  <si>
    <t>всего</t>
  </si>
  <si>
    <t>в т.ч. капитальные</t>
  </si>
  <si>
    <t>Даты начала и окончания действия программы</t>
  </si>
  <si>
    <t>Почтовый адрес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</si>
  <si>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</si>
  <si>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</si>
  <si>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(базовый год)*</t>
  </si>
  <si>
    <t>Ответственный за формирование программы (Ф.И.О., контактный
телефон, e-mail)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</si>
  <si>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</si>
  <si>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</si>
  <si>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СОГЛАСОВАНО</t>
  </si>
  <si>
    <t>на обороте документа:</t>
  </si>
  <si>
    <t>т у.т. без учета
воды</t>
  </si>
  <si>
    <t xml:space="preserve"> ВСЕГО</t>
  </si>
  <si>
    <t>УТВЕРЖДАЮ</t>
  </si>
  <si>
    <t>ПРОГРАММА</t>
  </si>
  <si>
    <t>ЭНЕРГОСБЕРЕЖЕНИЯ И ПОВЫШЕНИЯ ЭНЕРГЕТИЧЕСКОЙ ЭФФЕКТИВНОСТИ</t>
  </si>
  <si>
    <t>ОБЩЕСТВА С ОГРАНИЧЕННОЙ ОТВЕТСТВЕННОСТЬЮ "КРАСНОЯРСКИЙ ЖИЛИЩНО-КОММУНАЛЬНЫЙ КОМПЛЕКС"</t>
  </si>
  <si>
    <t>Ответственный за формирование программы (Ф.И.О., контактный телефон, e-mail)</t>
  </si>
  <si>
    <t>ул. Парижской Коммуны, 41, г. Красноярск, Россия, 660049</t>
  </si>
  <si>
    <t>Дергач Виктория Владимировна, т. 226-74-91, dergach@kraskom.com</t>
  </si>
  <si>
    <t>Дата начала и окончания действия программы</t>
  </si>
  <si>
    <t>Затраты на реализацию программы, млн.руб.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</si>
  <si>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</si>
  <si>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При осуществлении регулируемого вида деятельности "Оказание услуг по передачи электрической энергии через электрические сети ООО "КрасКом"</t>
  </si>
  <si>
    <t>Затраты на приобретение электроэнергии в целях компенсации потерь, млн. руб. без НДС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</si>
  <si>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</si>
  <si>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</si>
  <si>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</si>
  <si>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</si>
  <si>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</si>
  <si>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</si>
  <si>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</si>
  <si>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</si>
  <si>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</si>
  <si>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</si>
  <si>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</si>
  <si>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</si>
  <si>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</si>
  <si>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</si>
  <si>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</si>
  <si>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</si>
  <si>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</si>
  <si>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</si>
  <si>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</si>
  <si>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</si>
  <si>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</si>
  <si>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</si>
  <si>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</si>
  <si>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</si>
  <si>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</si>
  <si>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</si>
  <si>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</si>
  <si>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</si>
  <si>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Целевые показатели</t>
  </si>
  <si>
    <t>1.1</t>
  </si>
  <si>
    <t>2</t>
  </si>
  <si>
    <t>Прочие показатели</t>
  </si>
  <si>
    <t>2.1</t>
  </si>
  <si>
    <t>(дожность)</t>
  </si>
  <si>
    <t>СОГЛАСОВАНО:</t>
  </si>
  <si>
    <t>-</t>
  </si>
  <si>
    <t>2017 г</t>
  </si>
  <si>
    <t>2018 г</t>
  </si>
  <si>
    <t>2019 г</t>
  </si>
  <si>
    <t>2020 г</t>
  </si>
  <si>
    <t>Средние показатели по отрасли</t>
  </si>
  <si>
    <t>Лучшие мировые показатели по отрасли</t>
  </si>
  <si>
    <t>Объемы выполнения (план) с разбивкой по годам действия программы</t>
  </si>
  <si>
    <t>всего по годам экономия в указанной размерности</t>
  </si>
  <si>
    <t>численное значение экономии в указанной размерности</t>
  </si>
  <si>
    <t>Плановые численные значения экономии в обозначенной размерности с разбивкой по годам действия программы</t>
  </si>
  <si>
    <t>Срок амортизации, лет</t>
  </si>
  <si>
    <t>Затраты (план), млн. руб. (без НДС)</t>
  </si>
  <si>
    <t>Источник финансирования</t>
  </si>
  <si>
    <t>"_____"</t>
  </si>
  <si>
    <t>ИТОГО</t>
  </si>
  <si>
    <t>км</t>
  </si>
  <si>
    <t>МВА</t>
  </si>
  <si>
    <t xml:space="preserve">а) замена провода марки А-35 на самонесущий провод марки СИП 4 (4х50); </t>
  </si>
  <si>
    <t xml:space="preserve"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</t>
  </si>
  <si>
    <t xml:space="preserve">а) замена провода марки А-25 на самонесущий провод марки СИП 4 (4х50); </t>
  </si>
  <si>
    <t xml:space="preserve"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</t>
  </si>
  <si>
    <t xml:space="preserve">а) замена провода марки А-70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</si>
  <si>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</t>
  </si>
  <si>
    <t xml:space="preserve">а) замена провода марки А-50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</si>
  <si>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</t>
  </si>
  <si>
    <t xml:space="preserve">Модернизация электрических сетей 0,4 кВ, запитанных от комплектной трансформаторной подстанции  № 981, расположенной по ул. Базайская, 76 г, осуществляющих электроснабжение частных жилых домов по ул. Базайская, 45-136, в следующем объеме: </t>
  </si>
  <si>
    <t xml:space="preserve">Модернизация электрических сетей 0,4 кВ, запитанных от комплектной трансформаторной подстанции  № 982, расположенной по ул. Базайская, 140 г, осуществляющих электроснабжение частных жилых домов по ул. Базайская, 136-158, в следующем объеме: </t>
  </si>
  <si>
    <t xml:space="preserve">Модернизация электрических сетей 0,4 кВ, запитанных от трансформаторной подстанции  № 479, расположенной по ул.Брянская, 141, осуществляющих электроснабжение жилых домов по ул. Брянская, 141, 336-358, в следующем объеме: </t>
  </si>
  <si>
    <t xml:space="preserve"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</t>
  </si>
  <si>
    <t xml:space="preserve"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</t>
  </si>
  <si>
    <t>Объем электроэнергии, приобретаемой для целей компенсации потерь, т у.т.</t>
  </si>
  <si>
    <t>тыс. кВт ч</t>
  </si>
  <si>
    <t>%</t>
  </si>
  <si>
    <t>то же</t>
  </si>
  <si>
    <t>При осуществлении прочей деятельности, в т. ч. хозяйственные нужды</t>
  </si>
  <si>
    <t>(подпись)</t>
  </si>
  <si>
    <t>ПАСПОРТ ПРОГРАММЫ</t>
  </si>
  <si>
    <t>ЦЕЛЕВЫЕ И ПРОЧИЕ ПОКАЗАТЕЛИ</t>
  </si>
  <si>
    <t>ПРОГРАММЫ ЭНЕРГОСБЕРЕЖЕНИЯ И ПОВЫШЕНИЯ ЭНЕРГЕТИЧЕСКОЙ ЭФФЕКТИВНОСТИ</t>
  </si>
  <si>
    <t>НА ОБЪЕКТАХ ЭЛЕКТРОСНАБЖЕНИЯ, УЧАСТВУЮЩИХ В ПЕРЕДАЧЕ ЭЛЕКТРИЧЕСКОЙ ЭНЕРГИИ</t>
  </si>
  <si>
    <t>Показатели экономической эффективности*</t>
  </si>
  <si>
    <t>* Расчитываются при вводе дополнительных мощностей и "создании" нового финансового потока.</t>
  </si>
  <si>
    <t>капитальные вложения</t>
  </si>
  <si>
    <t>прибыль</t>
  </si>
  <si>
    <t>г. Красноярск</t>
  </si>
  <si>
    <t xml:space="preserve">ОБЩЕСТВА С ОГРАНИЧЕННОЙ ОТВЕТСТВЕННОСТЬЮ </t>
  </si>
  <si>
    <t>"КРАСНОЯРСКИЙ ЖИЛИЩНО-КОММУНАЛЬНЫЙ КОМПЛЕКС"</t>
  </si>
  <si>
    <t>Экономия объема электроэнергии, приобретаемой для целей компенсации потерь, т у.т.</t>
  </si>
  <si>
    <t>Экономия затрат на приобретение электроэнергии в целях компенсации потерь, млн. руб. без НДС</t>
  </si>
  <si>
    <t>снижение технологического расхода энергетических ресурсов при их передаче (распределении)</t>
  </si>
  <si>
    <t>НА 2018 - 2020 ГОДЫ</t>
  </si>
  <si>
    <t>НА 2018-2020 ГОДЫ</t>
  </si>
  <si>
    <t>2018 - 2020 гг</t>
  </si>
  <si>
    <t>Замена кабельной линии 10 кВ марки ААБ (3х120) мм² на кабель марки ААБл (3х185) мм² от ТП-508, расположенной по ул. Армейская, 21 г, до ТП-51, расположенной по ул. Краснодарская, 44 г.</t>
  </si>
  <si>
    <t>Модернизация электрических сетей 0,4кВ, запитанных от трансформаторной подстанции № 280, осуществляющих электроснабжение жилых домов по ул. Вавилова, 6-46 (четные), Побежимова, 2-48 (четные), 45, 47, в следующем объеме:</t>
  </si>
  <si>
    <t xml:space="preserve">б) замена провода марки А-35 на самонесущий провод марки СИП 4 (4х70); </t>
  </si>
  <si>
    <t xml:space="preserve">в) замена провода марки А-10 на самонесущий провод марки СИП 4 (4х16); 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</si>
  <si>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</si>
  <si>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Базовый год - 2017 г</t>
  </si>
  <si>
    <t xml:space="preserve">Генеральный директор </t>
  </si>
  <si>
    <t>ООО "КрасКом"</t>
  </si>
  <si>
    <t>О.В. Гончеров</t>
  </si>
  <si>
    <t>ПЕРЕЧЕНЬ МЕРОПРИЯТИЙ ОБЩЕСТВА С ОГРАНИЧЕННОЙ ОТВЕТСТВЕННОСТЬЮ "КРАСНОЯРСКИЙ ЖИЛИЩНО-КОММУНАЛЬНЫЙ КОМПЛЕКС" НА 2018-2020 ГГ, ОСНОВНОЙ ЦЕЛЬЮ КОТОРЫХ ЯВЛЯЕТСЯ ЭНЕРГОСБЕРЕЖЕНИЕ И (ИЛИ) ПОВЫШЕНИЕ ЭНЕРГЕТИЧЕСКОЙ ЭФФЕКТИВНОСТИ</t>
  </si>
  <si>
    <t>Замена кабельной линии 6 кВ марки ААБ (3х150) мм² на кабель марки ААБл (3х185) мм² от РП-10-116 по ул, Рейдовая, 57Г до РУ-32А (яч. 6)</t>
  </si>
  <si>
    <t>Замена кабельной линии 6кВ марки АСБ (3х150) мм² на кабель марки АСБ (3х185) мм² от ТП-655 по ул. 26 Бакинских комиссаров, 3 д до РУ-30 (яч. 3)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</si>
  <si>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</t>
  </si>
  <si>
    <t>(корректировка мероприятий 2018 года)</t>
  </si>
  <si>
    <t xml:space="preserve">Подписано с использованием электронной цифровой подписи от 19.12.2017 серийный номер 00 af 63 e0 7a c4 0c c8 80 e7 11 62 e4 3c 24 13 b0 </t>
  </si>
  <si>
    <t>Генеральный директор ООО "КрасКом"</t>
  </si>
  <si>
    <t>Первый заместитель генерального директора - главный инженер ООО "КрасКом"</t>
  </si>
  <si>
    <t>Г.Г. Кадушкин</t>
  </si>
  <si>
    <t>Замена двух кабельных линий 10кВ марки ААБл (3х150) мм² на кабели марки ААБ2л (3х185) мм² от ПС-10 110/10 кВ "Нагорная" (яч. 13, 32) до ТП-480 по ул. Маерчака, 107 стр. 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</si>
  <si>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</si>
  <si>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</si>
  <si>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</si>
  <si>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</si>
  <si>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</si>
  <si>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</si>
  <si>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</si>
  <si>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</si>
  <si>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</si>
  <si>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амортизация</t>
  </si>
  <si>
    <t>прибыль/амортизация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</si>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</sst>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0"/>
    <numFmt numFmtId="166" formatCode="0.000"/>
    <numFmt numFmtId="167" formatCode="0.000000"/>
  </numFmts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0" fillId="0" borderId="0"/>
  </cellStyleXfs>
  <cellXfs count="49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0" fontId="2" fillId="0" borderId="9" xfId="0" applyFont="1" applyBorder="1" applyAlignment="1">
      <alignment horizontal="center" vertical="center" textRotation="90"/>
    </xf>
    <xf numFmtId="49" fontId="2" fillId="0" borderId="9" xfId="0" applyNumberFormat="1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wrapText="1"/>
    </xf>
    <xf numFmtId="0" fontId="10" fillId="2" borderId="12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wrapText="1"/>
    </xf>
    <xf numFmtId="165" fontId="10" fillId="2" borderId="5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wrapText="1"/>
    </xf>
    <xf numFmtId="165" fontId="10" fillId="2" borderId="12" xfId="0" applyNumberFormat="1" applyFont="1" applyFill="1" applyBorder="1" applyAlignment="1">
      <alignment horizontal="center" wrapText="1"/>
    </xf>
    <xf numFmtId="0" fontId="10" fillId="2" borderId="0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166" fontId="10" fillId="0" borderId="13" xfId="0" applyNumberFormat="1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165" fontId="10" fillId="0" borderId="13" xfId="0" applyNumberFormat="1" applyFont="1" applyFill="1" applyBorder="1" applyAlignment="1">
      <alignment horizontal="center" wrapText="1"/>
    </xf>
    <xf numFmtId="165" fontId="10" fillId="0" borderId="10" xfId="0" applyNumberFormat="1" applyFont="1" applyBorder="1" applyAlignment="1">
      <alignment wrapText="1"/>
    </xf>
    <xf numFmtId="165" fontId="10" fillId="0" borderId="13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14" xfId="0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165" fontId="10" fillId="0" borderId="14" xfId="0" applyNumberFormat="1" applyFont="1" applyFill="1" applyBorder="1" applyAlignment="1">
      <alignment horizontal="center" wrapText="1"/>
    </xf>
    <xf numFmtId="165" fontId="10" fillId="0" borderId="14" xfId="0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165" fontId="10" fillId="0" borderId="6" xfId="0" applyNumberFormat="1" applyFont="1" applyBorder="1" applyAlignment="1">
      <alignment wrapText="1"/>
    </xf>
    <xf numFmtId="165" fontId="10" fillId="0" borderId="8" xfId="0" applyNumberFormat="1" applyFont="1" applyBorder="1" applyAlignment="1">
      <alignment wrapText="1"/>
    </xf>
    <xf numFmtId="0" fontId="9" fillId="0" borderId="0" xfId="0" applyFo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2" borderId="12" xfId="0" applyFont="1" applyFill="1" applyBorder="1" applyAlignment="1">
      <alignment horizontal="center" textRotation="90" wrapText="1"/>
    </xf>
    <xf numFmtId="0" fontId="10" fillId="0" borderId="13" xfId="0" applyFont="1" applyBorder="1" applyAlignment="1">
      <alignment horizontal="center" textRotation="90" wrapText="1"/>
    </xf>
    <xf numFmtId="0" fontId="10" fillId="0" borderId="14" xfId="0" applyFont="1" applyBorder="1" applyAlignment="1">
      <alignment horizontal="center" textRotation="90" wrapText="1"/>
    </xf>
    <xf numFmtId="166" fontId="9" fillId="2" borderId="3" xfId="0" applyNumberFormat="1" applyFont="1" applyFill="1" applyBorder="1" applyAlignment="1">
      <alignment horizontal="center" wrapText="1"/>
    </xf>
    <xf numFmtId="166" fontId="9" fillId="2" borderId="12" xfId="0" applyNumberFormat="1" applyFont="1" applyFill="1" applyBorder="1" applyAlignment="1">
      <alignment horizontal="center" wrapText="1"/>
    </xf>
    <xf numFmtId="166" fontId="10" fillId="0" borderId="13" xfId="0" applyNumberFormat="1" applyFont="1" applyFill="1" applyBorder="1" applyAlignment="1">
      <alignment horizontal="center" wrapText="1"/>
    </xf>
    <xf numFmtId="166" fontId="10" fillId="0" borderId="13" xfId="0" applyNumberFormat="1" applyFont="1" applyBorder="1" applyAlignment="1">
      <alignment wrapText="1"/>
    </xf>
    <xf numFmtId="166" fontId="10" fillId="0" borderId="14" xfId="0" applyNumberFormat="1" applyFont="1" applyBorder="1" applyAlignment="1">
      <alignment wrapText="1"/>
    </xf>
    <xf numFmtId="166" fontId="10" fillId="2" borderId="12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7" fillId="0" borderId="0" xfId="0" applyFont="1" applyBorder="1" applyAlignment="1"/>
    <xf numFmtId="0" fontId="7" fillId="0" borderId="0" xfId="0" applyFont="1" applyAlignment="1"/>
    <xf numFmtId="0" fontId="6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10" fontId="6" fillId="0" borderId="11" xfId="0" applyNumberFormat="1" applyFont="1" applyBorder="1" applyAlignment="1">
      <alignment horizontal="center"/>
    </xf>
    <xf numFmtId="10" fontId="6" fillId="0" borderId="0" xfId="0" applyNumberFormat="1" applyFont="1"/>
    <xf numFmtId="164" fontId="6" fillId="0" borderId="11" xfId="0" applyNumberFormat="1" applyFont="1" applyBorder="1" applyAlignment="1">
      <alignment horizontal="center"/>
    </xf>
    <xf numFmtId="2" fontId="6" fillId="0" borderId="0" xfId="0" applyNumberFormat="1" applyFont="1" applyAlignment="1">
      <alignment wrapText="1"/>
    </xf>
    <xf numFmtId="0" fontId="13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wrapText="1"/>
    </xf>
    <xf numFmtId="10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 wrapText="1"/>
    </xf>
    <xf numFmtId="164" fontId="16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 wrapText="1"/>
    </xf>
    <xf numFmtId="164" fontId="8" fillId="0" borderId="11" xfId="0" applyNumberFormat="1" applyFont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66" fontId="10" fillId="3" borderId="13" xfId="0" applyNumberFormat="1" applyFont="1" applyFill="1" applyBorder="1" applyAlignment="1">
      <alignment wrapText="1"/>
    </xf>
    <xf numFmtId="166" fontId="10" fillId="3" borderId="13" xfId="0" applyNumberFormat="1" applyFont="1" applyFill="1" applyBorder="1" applyAlignment="1">
      <alignment horizontal="center" wrapText="1"/>
    </xf>
    <xf numFmtId="165" fontId="10" fillId="3" borderId="13" xfId="0" applyNumberFormat="1" applyFont="1" applyFill="1" applyBorder="1" applyAlignment="1">
      <alignment horizontal="center" wrapText="1"/>
    </xf>
    <xf numFmtId="165" fontId="10" fillId="3" borderId="10" xfId="0" applyNumberFormat="1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0" fillId="3" borderId="12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166" fontId="10" fillId="3" borderId="12" xfId="0" applyNumberFormat="1" applyFont="1" applyFill="1" applyBorder="1" applyAlignment="1">
      <alignment wrapText="1"/>
    </xf>
    <xf numFmtId="166" fontId="10" fillId="3" borderId="12" xfId="0" applyNumberFormat="1" applyFont="1" applyFill="1" applyBorder="1" applyAlignment="1">
      <alignment horizontal="center" wrapText="1"/>
    </xf>
    <xf numFmtId="165" fontId="10" fillId="3" borderId="3" xfId="0" applyNumberFormat="1" applyFont="1" applyFill="1" applyBorder="1" applyAlignment="1">
      <alignment wrapText="1"/>
    </xf>
    <xf numFmtId="165" fontId="10" fillId="3" borderId="12" xfId="0" applyNumberFormat="1" applyFont="1" applyFill="1" applyBorder="1" applyAlignment="1">
      <alignment horizontal="center" wrapText="1"/>
    </xf>
    <xf numFmtId="165" fontId="10" fillId="3" borderId="5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horizontal="center" wrapText="1"/>
    </xf>
    <xf numFmtId="0" fontId="10" fillId="0" borderId="14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14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textRotation="90" wrapText="1"/>
    </xf>
    <xf numFmtId="166" fontId="9" fillId="0" borderId="14" xfId="0" applyNumberFormat="1" applyFont="1" applyFill="1" applyBorder="1" applyAlignment="1">
      <alignment horizontal="center" wrapText="1"/>
    </xf>
    <xf numFmtId="166" fontId="10" fillId="0" borderId="14" xfId="0" applyNumberFormat="1" applyFont="1" applyFill="1" applyBorder="1" applyAlignment="1">
      <alignment wrapText="1"/>
    </xf>
    <xf numFmtId="165" fontId="10" fillId="0" borderId="14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wrapText="1"/>
    </xf>
    <xf numFmtId="165" fontId="9" fillId="0" borderId="14" xfId="0" applyNumberFormat="1" applyFont="1" applyFill="1" applyBorder="1" applyAlignment="1">
      <alignment horizontal="center" wrapText="1"/>
    </xf>
    <xf numFmtId="0" fontId="10" fillId="3" borderId="11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wrapText="1"/>
    </xf>
    <xf numFmtId="165" fontId="10" fillId="3" borderId="1" xfId="0" applyNumberFormat="1" applyFont="1" applyFill="1" applyBorder="1" applyAlignment="1">
      <alignment wrapText="1"/>
    </xf>
    <xf numFmtId="165" fontId="10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wrapText="1"/>
    </xf>
    <xf numFmtId="166" fontId="10" fillId="2" borderId="11" xfId="0" applyNumberFormat="1" applyFont="1" applyFill="1" applyBorder="1" applyAlignment="1">
      <alignment horizontal="center" wrapText="1"/>
    </xf>
    <xf numFmtId="166" fontId="10" fillId="3" borderId="11" xfId="0" applyNumberFormat="1" applyFont="1" applyFill="1" applyBorder="1" applyAlignment="1">
      <alignment horizontal="center" wrapText="1"/>
    </xf>
    <xf numFmtId="167" fontId="8" fillId="0" borderId="11" xfId="0" applyNumberFormat="1" applyFont="1" applyBorder="1" applyAlignment="1">
      <alignment horizontal="center" wrapText="1"/>
    </xf>
    <xf numFmtId="165" fontId="9" fillId="2" borderId="5" xfId="0" applyNumberFormat="1" applyFont="1" applyFill="1" applyBorder="1" applyAlignment="1">
      <alignment horizontal="center" wrapText="1"/>
    </xf>
    <xf numFmtId="165" fontId="10" fillId="0" borderId="8" xfId="0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3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left"/>
    </xf>
    <xf numFmtId="0" fontId="10" fillId="2" borderId="14" xfId="0" applyFont="1" applyFill="1" applyBorder="1" applyAlignment="1">
      <alignment horizontal="center" textRotation="90" wrapText="1"/>
    </xf>
    <xf numFmtId="0" fontId="10" fillId="3" borderId="3" xfId="0" applyFont="1" applyFill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166" fontId="10" fillId="2" borderId="10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0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 wrapText="1"/>
    </xf>
    <xf numFmtId="166" fontId="9" fillId="0" borderId="14" xfId="0" applyNumberFormat="1" applyFont="1" applyBorder="1" applyAlignment="1">
      <alignment horizontal="center" wrapText="1"/>
    </xf>
    <xf numFmtId="166" fontId="9" fillId="3" borderId="13" xfId="0" applyNumberFormat="1" applyFont="1" applyFill="1" applyBorder="1" applyAlignment="1">
      <alignment horizontal="center" wrapText="1"/>
    </xf>
    <xf numFmtId="166" fontId="9" fillId="0" borderId="13" xfId="0" applyNumberFormat="1" applyFont="1" applyBorder="1" applyAlignment="1">
      <alignment horizontal="center" wrapText="1"/>
    </xf>
    <xf numFmtId="166" fontId="9" fillId="3" borderId="11" xfId="0" applyNumberFormat="1" applyFont="1" applyFill="1" applyBorder="1" applyAlignment="1">
      <alignment horizontal="center" wrapText="1"/>
    </xf>
    <xf numFmtId="166" fontId="9" fillId="3" borderId="5" xfId="0" applyNumberFormat="1" applyFont="1" applyFill="1" applyBorder="1" applyAlignment="1">
      <alignment horizontal="center" wrapText="1"/>
    </xf>
    <xf numFmtId="166" fontId="9" fillId="0" borderId="10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wrapText="1"/>
    </xf>
    <xf numFmtId="166" fontId="9" fillId="0" borderId="3" xfId="0" applyNumberFormat="1" applyFont="1" applyBorder="1" applyAlignment="1">
      <alignment horizontal="center" wrapText="1"/>
    </xf>
    <xf numFmtId="164" fontId="8" fillId="0" borderId="11" xfId="0" applyNumberFormat="1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10" fontId="8" fillId="0" borderId="11" xfId="0" applyNumberFormat="1" applyFont="1" applyFill="1" applyBorder="1" applyAlignment="1">
      <alignment horizontal="center" wrapText="1"/>
    </xf>
    <xf numFmtId="0" fontId="10" fillId="2" borderId="14" xfId="0" applyFont="1" applyFill="1" applyBorder="1" applyAlignment="1">
      <alignment wrapText="1"/>
    </xf>
    <xf numFmtId="0" fontId="10" fillId="2" borderId="14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6" fontId="10" fillId="2" borderId="14" xfId="0" applyNumberFormat="1" applyFont="1" applyFill="1" applyBorder="1" applyAlignment="1">
      <alignment wrapText="1"/>
    </xf>
    <xf numFmtId="166" fontId="10" fillId="2" borderId="14" xfId="0" applyNumberFormat="1" applyFont="1" applyFill="1" applyBorder="1" applyAlignment="1">
      <alignment horizontal="center" wrapText="1"/>
    </xf>
    <xf numFmtId="165" fontId="10" fillId="2" borderId="6" xfId="0" applyNumberFormat="1" applyFont="1" applyFill="1" applyBorder="1" applyAlignment="1">
      <alignment wrapText="1"/>
    </xf>
    <xf numFmtId="165" fontId="10" fillId="2" borderId="14" xfId="0" applyNumberFormat="1" applyFont="1" applyFill="1" applyBorder="1" applyAlignment="1">
      <alignment horizontal="center" wrapText="1"/>
    </xf>
    <xf numFmtId="165" fontId="10" fillId="2" borderId="8" xfId="0" applyNumberFormat="1" applyFont="1" applyFill="1" applyBorder="1" applyAlignment="1">
      <alignment wrapText="1"/>
    </xf>
    <xf numFmtId="165" fontId="10" fillId="2" borderId="13" xfId="0" applyNumberFormat="1" applyFont="1" applyFill="1" applyBorder="1" applyAlignment="1">
      <alignment wrapText="1"/>
    </xf>
    <xf numFmtId="0" fontId="10" fillId="2" borderId="13" xfId="0" applyFont="1" applyFill="1" applyBorder="1" applyAlignment="1">
      <alignment wrapText="1"/>
    </xf>
    <xf numFmtId="166" fontId="9" fillId="2" borderId="11" xfId="1" applyNumberFormat="1" applyFont="1" applyFill="1" applyBorder="1" applyAlignment="1">
      <alignment horizontal="center" wrapText="1"/>
    </xf>
    <xf numFmtId="166" fontId="10" fillId="2" borderId="12" xfId="1" applyNumberFormat="1" applyFont="1" applyFill="1" applyBorder="1" applyAlignment="1">
      <alignment horizontal="center" wrapText="1"/>
    </xf>
    <xf numFmtId="166" fontId="10" fillId="2" borderId="11" xfId="1" applyNumberFormat="1" applyFont="1" applyFill="1" applyBorder="1" applyAlignment="1">
      <alignment horizontal="center" wrapText="1"/>
    </xf>
    <xf numFmtId="166" fontId="9" fillId="2" borderId="12" xfId="1" applyNumberFormat="1" applyFont="1" applyFill="1" applyBorder="1" applyAlignment="1">
      <alignment horizontal="center" wrapText="1"/>
    </xf>
    <xf numFmtId="165" fontId="9" fillId="0" borderId="12" xfId="0" applyNumberFormat="1" applyFont="1" applyBorder="1" applyAlignment="1">
      <alignment horizontal="center"/>
    </xf>
    <xf numFmtId="167" fontId="8" fillId="0" borderId="11" xfId="0" applyNumberFormat="1" applyFont="1" applyFill="1" applyBorder="1" applyAlignment="1">
      <alignment horizontal="center" wrapText="1"/>
    </xf>
    <xf numFmtId="0" fontId="18" fillId="0" borderId="0" xfId="0" applyFont="1"/>
    <xf numFmtId="0" fontId="18" fillId="0" borderId="7" xfId="0" applyFont="1" applyBorder="1" applyAlignment="1">
      <alignment wrapText="1"/>
    </xf>
    <xf numFmtId="0" fontId="18" fillId="0" borderId="7" xfId="0" applyFont="1" applyBorder="1"/>
    <xf numFmtId="0" fontId="9" fillId="0" borderId="0" xfId="0" applyFont="1" applyAlignment="1">
      <alignment horizontal="center"/>
    </xf>
    <xf numFmtId="0" fontId="10" fillId="4" borderId="12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166" fontId="9" fillId="4" borderId="12" xfId="0" applyNumberFormat="1" applyFont="1" applyFill="1" applyBorder="1" applyAlignment="1">
      <alignment horizontal="center" wrapText="1"/>
    </xf>
    <xf numFmtId="166" fontId="10" fillId="4" borderId="12" xfId="0" applyNumberFormat="1" applyFont="1" applyFill="1" applyBorder="1" applyAlignment="1">
      <alignment horizontal="center" wrapText="1"/>
    </xf>
    <xf numFmtId="166" fontId="10" fillId="4" borderId="10" xfId="0" applyNumberFormat="1" applyFont="1" applyFill="1" applyBorder="1" applyAlignment="1">
      <alignment horizontal="center" wrapText="1"/>
    </xf>
    <xf numFmtId="165" fontId="10" fillId="4" borderId="12" xfId="0" applyNumberFormat="1" applyFont="1" applyFill="1" applyBorder="1" applyAlignment="1">
      <alignment horizontal="center" wrapText="1"/>
    </xf>
    <xf numFmtId="0" fontId="10" fillId="4" borderId="0" xfId="0" applyFont="1" applyFill="1" applyBorder="1" applyAlignment="1">
      <alignment wrapText="1"/>
    </xf>
    <xf numFmtId="0" fontId="10" fillId="5" borderId="12" xfId="0" applyFont="1" applyFill="1" applyBorder="1" applyAlignment="1">
      <alignment wrapText="1"/>
    </xf>
    <xf numFmtId="0" fontId="10" fillId="5" borderId="12" xfId="0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10" fillId="5" borderId="12" xfId="0" applyFont="1" applyFill="1" applyBorder="1" applyAlignment="1">
      <alignment horizontal="center" textRotation="90" wrapText="1"/>
    </xf>
    <xf numFmtId="166" fontId="9" fillId="5" borderId="12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horizontal="center" wrapText="1"/>
    </xf>
    <xf numFmtId="166" fontId="10" fillId="5" borderId="10" xfId="0" applyNumberFormat="1" applyFont="1" applyFill="1" applyBorder="1" applyAlignment="1">
      <alignment horizontal="center" wrapText="1"/>
    </xf>
    <xf numFmtId="166" fontId="10" fillId="5" borderId="12" xfId="0" applyNumberFormat="1" applyFont="1" applyFill="1" applyBorder="1" applyAlignment="1">
      <alignment wrapText="1"/>
    </xf>
    <xf numFmtId="165" fontId="10" fillId="5" borderId="3" xfId="0" applyNumberFormat="1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horizontal="center" wrapText="1"/>
    </xf>
    <xf numFmtId="165" fontId="10" fillId="5" borderId="5" xfId="0" applyNumberFormat="1" applyFont="1" applyFill="1" applyBorder="1" applyAlignment="1">
      <alignment wrapText="1"/>
    </xf>
    <xf numFmtId="0" fontId="10" fillId="5" borderId="0" xfId="0" applyFont="1" applyFill="1" applyBorder="1" applyAlignment="1">
      <alignment wrapText="1"/>
    </xf>
    <xf numFmtId="0" fontId="10" fillId="4" borderId="13" xfId="0" applyFont="1" applyFill="1" applyBorder="1" applyAlignment="1">
      <alignment wrapText="1"/>
    </xf>
    <xf numFmtId="0" fontId="10" fillId="4" borderId="13" xfId="0" applyFont="1" applyFill="1" applyBorder="1" applyAlignment="1">
      <alignment horizontal="center" wrapText="1"/>
    </xf>
    <xf numFmtId="0" fontId="10" fillId="4" borderId="11" xfId="0" applyFont="1" applyFill="1" applyBorder="1" applyAlignment="1">
      <alignment wrapText="1"/>
    </xf>
    <xf numFmtId="0" fontId="10" fillId="4" borderId="14" xfId="0" applyFont="1" applyFill="1" applyBorder="1" applyAlignment="1">
      <alignment horizontal="center" textRotation="90" wrapText="1"/>
    </xf>
    <xf numFmtId="166" fontId="9" fillId="4" borderId="13" xfId="0" applyNumberFormat="1" applyFont="1" applyFill="1" applyBorder="1" applyAlignment="1">
      <alignment horizontal="center" wrapText="1"/>
    </xf>
    <xf numFmtId="166" fontId="10" fillId="4" borderId="13" xfId="0" applyNumberFormat="1" applyFont="1" applyFill="1" applyBorder="1" applyAlignment="1">
      <alignment horizontal="center" wrapText="1"/>
    </xf>
    <xf numFmtId="165" fontId="10" fillId="4" borderId="13" xfId="0" applyNumberFormat="1" applyFont="1" applyFill="1" applyBorder="1" applyAlignment="1">
      <alignment wrapText="1"/>
    </xf>
    <xf numFmtId="165" fontId="10" fillId="4" borderId="9" xfId="0" applyNumberFormat="1" applyFont="1" applyFill="1" applyBorder="1" applyAlignment="1">
      <alignment wrapText="1"/>
    </xf>
    <xf numFmtId="165" fontId="10" fillId="4" borderId="13" xfId="0" applyNumberFormat="1" applyFont="1" applyFill="1" applyBorder="1" applyAlignment="1">
      <alignment horizontal="center" wrapText="1"/>
    </xf>
    <xf numFmtId="0" fontId="10" fillId="4" borderId="11" xfId="0" applyFont="1" applyFill="1" applyBorder="1" applyAlignment="1">
      <alignment horizontal="center" wrapText="1"/>
    </xf>
    <xf numFmtId="166" fontId="9" fillId="4" borderId="11" xfId="0" applyNumberFormat="1" applyFont="1" applyFill="1" applyBorder="1" applyAlignment="1">
      <alignment horizontal="center" wrapText="1"/>
    </xf>
    <xf numFmtId="166" fontId="10" fillId="4" borderId="11" xfId="0" applyNumberFormat="1" applyFont="1" applyFill="1" applyBorder="1" applyAlignment="1">
      <alignment wrapText="1"/>
    </xf>
    <xf numFmtId="165" fontId="10" fillId="4" borderId="11" xfId="0" applyNumberFormat="1" applyFont="1" applyFill="1" applyBorder="1" applyAlignment="1">
      <alignment wrapText="1"/>
    </xf>
    <xf numFmtId="165" fontId="10" fillId="4" borderId="1" xfId="0" applyNumberFormat="1" applyFont="1" applyFill="1" applyBorder="1" applyAlignment="1">
      <alignment wrapText="1"/>
    </xf>
    <xf numFmtId="0" fontId="10" fillId="5" borderId="11" xfId="0" applyFont="1" applyFill="1" applyBorder="1" applyAlignment="1">
      <alignment wrapText="1"/>
    </xf>
    <xf numFmtId="0" fontId="10" fillId="5" borderId="14" xfId="0" applyFont="1" applyFill="1" applyBorder="1" applyAlignment="1">
      <alignment wrapText="1"/>
    </xf>
    <xf numFmtId="0" fontId="10" fillId="5" borderId="11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wrapText="1"/>
    </xf>
    <xf numFmtId="0" fontId="10" fillId="5" borderId="14" xfId="0" applyFont="1" applyFill="1" applyBorder="1" applyAlignment="1">
      <alignment horizontal="center" textRotation="90" wrapText="1"/>
    </xf>
    <xf numFmtId="166" fontId="10" fillId="5" borderId="1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wrapText="1"/>
    </xf>
    <xf numFmtId="165" fontId="10" fillId="5" borderId="1" xfId="0" applyNumberFormat="1" applyFont="1" applyFill="1" applyBorder="1" applyAlignment="1">
      <alignment wrapText="1"/>
    </xf>
    <xf numFmtId="165" fontId="10" fillId="5" borderId="11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wrapText="1"/>
    </xf>
    <xf numFmtId="166" fontId="10" fillId="5" borderId="11" xfId="0" applyNumberFormat="1" applyFont="1" applyFill="1" applyBorder="1" applyAlignment="1">
      <alignment horizontal="center" wrapText="1"/>
    </xf>
    <xf numFmtId="166" fontId="10" fillId="5" borderId="13" xfId="0" applyNumberFormat="1" applyFont="1" applyFill="1" applyBorder="1" applyAlignment="1">
      <alignment horizontal="center" wrapText="1"/>
    </xf>
    <xf numFmtId="165" fontId="10" fillId="5" borderId="13" xfId="0" applyNumberFormat="1" applyFont="1" applyFill="1" applyBorder="1" applyAlignment="1">
      <alignment wrapText="1"/>
    </xf>
    <xf numFmtId="165" fontId="10" fillId="5" borderId="9" xfId="0" applyNumberFormat="1" applyFont="1" applyFill="1" applyBorder="1" applyAlignment="1">
      <alignment wrapText="1"/>
    </xf>
    <xf numFmtId="165" fontId="10" fillId="5" borderId="13" xfId="0" applyNumberFormat="1" applyFont="1" applyFill="1" applyBorder="1" applyAlignment="1">
      <alignment horizontal="center" wrapText="1"/>
    </xf>
    <xf numFmtId="0" fontId="10" fillId="5" borderId="3" xfId="0" applyFont="1" applyFill="1" applyBorder="1" applyAlignment="1">
      <alignment wrapText="1"/>
    </xf>
    <xf numFmtId="165" fontId="10" fillId="5" borderId="12" xfId="0" applyNumberFormat="1" applyFont="1" applyFill="1" applyBorder="1" applyAlignment="1">
      <alignment wrapText="1"/>
    </xf>
    <xf numFmtId="166" fontId="9" fillId="5" borderId="13" xfId="0" applyNumberFormat="1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textRotation="90" wrapText="1"/>
    </xf>
    <xf numFmtId="0" fontId="10" fillId="5" borderId="11" xfId="0" applyFont="1" applyFill="1" applyBorder="1" applyAlignment="1">
      <alignment horizontal="center" textRotation="90" wrapText="1"/>
    </xf>
    <xf numFmtId="166" fontId="10" fillId="5" borderId="14" xfId="0" applyNumberFormat="1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textRotation="90" wrapText="1"/>
    </xf>
    <xf numFmtId="0" fontId="9" fillId="4" borderId="13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6" fontId="9" fillId="5" borderId="14" xfId="0" applyNumberFormat="1" applyFont="1" applyFill="1" applyBorder="1" applyAlignment="1">
      <alignment horizontal="center" wrapText="1"/>
    </xf>
    <xf numFmtId="166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wrapText="1"/>
    </xf>
    <xf numFmtId="165" fontId="10" fillId="5" borderId="14" xfId="0" applyNumberFormat="1" applyFont="1" applyFill="1" applyBorder="1" applyAlignment="1">
      <alignment horizontal="center" wrapText="1"/>
    </xf>
    <xf numFmtId="2" fontId="21" fillId="5" borderId="12" xfId="2" applyNumberFormat="1" applyFont="1" applyFill="1" applyBorder="1" applyAlignment="1">
      <alignment horizontal="left" vertical="center" wrapText="1"/>
    </xf>
    <xf numFmtId="2" fontId="21" fillId="5" borderId="13" xfId="2" applyNumberFormat="1" applyFont="1" applyFill="1" applyBorder="1" applyAlignment="1">
      <alignment horizontal="left" vertical="center" wrapText="1"/>
    </xf>
    <xf numFmtId="2" fontId="21" fillId="5" borderId="12" xfId="2" applyNumberFormat="1" applyFont="1" applyFill="1" applyBorder="1" applyAlignment="1">
      <alignment horizontal="left" wrapText="1"/>
    </xf>
    <xf numFmtId="2" fontId="21" fillId="5" borderId="14" xfId="2" applyNumberFormat="1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wrapText="1"/>
    </xf>
    <xf numFmtId="166" fontId="10" fillId="5" borderId="2" xfId="0" applyNumberFormat="1" applyFont="1" applyFill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10" fillId="0" borderId="13" xfId="0" applyFont="1" applyFill="1" applyBorder="1" applyAlignment="1">
      <alignment wrapText="1"/>
    </xf>
    <xf numFmtId="2" fontId="21" fillId="0" borderId="13" xfId="2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wrapText="1"/>
    </xf>
    <xf numFmtId="166" fontId="9" fillId="0" borderId="13" xfId="0" applyNumberFormat="1" applyFont="1" applyFill="1" applyBorder="1" applyAlignment="1">
      <alignment horizontal="center" wrapText="1"/>
    </xf>
    <xf numFmtId="0" fontId="10" fillId="0" borderId="13" xfId="0" applyFont="1" applyFill="1" applyBorder="1" applyAlignment="1">
      <alignment horizontal="center" textRotation="90" wrapText="1"/>
    </xf>
    <xf numFmtId="166" fontId="10" fillId="0" borderId="13" xfId="0" applyNumberFormat="1" applyFont="1" applyFill="1" applyBorder="1" applyAlignment="1">
      <alignment wrapText="1"/>
    </xf>
    <xf numFmtId="165" fontId="10" fillId="0" borderId="13" xfId="0" applyNumberFormat="1" applyFont="1" applyFill="1" applyBorder="1" applyAlignment="1">
      <alignment wrapText="1"/>
    </xf>
    <xf numFmtId="0" fontId="0" fillId="0" borderId="0" xfId="0" applyFont="1"/>
    <xf numFmtId="0" fontId="2" fillId="0" borderId="4" xfId="0" applyFont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7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49" fontId="2" fillId="0" borderId="0" xfId="0" applyNumberFormat="1" applyFont="1" applyFill="1" applyBorder="1" applyAlignment="1">
      <alignment horizontal="left" vertical="center" textRotation="90"/>
    </xf>
    <xf numFmtId="49" fontId="2" fillId="0" borderId="10" xfId="0" applyNumberFormat="1" applyFont="1" applyFill="1" applyBorder="1" applyAlignment="1">
      <alignment horizontal="left" vertical="center" textRotation="9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0" fillId="0" borderId="7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textRotation="90"/>
    </xf>
    <xf numFmtId="0" fontId="10" fillId="0" borderId="13" xfId="0" applyFont="1" applyBorder="1" applyAlignment="1">
      <alignment horizontal="center" textRotation="90"/>
    </xf>
    <xf numFmtId="0" fontId="10" fillId="0" borderId="14" xfId="0" applyFont="1" applyBorder="1" applyAlignment="1">
      <alignment horizontal="center" textRotation="90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textRotation="90" wrapText="1"/>
    </xf>
    <xf numFmtId="0" fontId="10" fillId="0" borderId="14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3"/>
  <sheetViews>
    <sheetView view="pageBreakPreview" topLeftCell="A25" zoomScaleNormal="100" workbookViewId="0">
      <selection activeCell="AO29" sqref="AO29:BW33"/>
    </sheetView>
  </sheetViews>
  <sheetFormatPr defaultColWidth="0.85546875" defaultRowHeight="15" x14ac:dyDescent="0.25"/>
  <cols>
    <col min="1" max="16384" width="0.85546875" style="1"/>
  </cols>
  <sheetData>
    <row r="1" spans="120:157" s="2" customFormat="1" ht="11.25" customHeight="1" x14ac:dyDescent="0.2">
      <c r="DQ1" s="2" t="s">
        <v>2</v>
      </c>
    </row>
    <row r="2" spans="120:157" s="2" customFormat="1" ht="11.25" customHeight="1" x14ac:dyDescent="0.2">
      <c r="DQ2" s="2" t="s">
        <v>0</v>
      </c>
    </row>
    <row r="3" spans="120:157" s="2" customFormat="1" ht="11.25" customHeight="1" x14ac:dyDescent="0.2">
      <c r="DQ3" s="2" t="s">
        <v>1</v>
      </c>
    </row>
    <row r="4" spans="120:157" s="2" customFormat="1" ht="11.25" customHeight="1" x14ac:dyDescent="0.2">
      <c r="DQ4" s="2" t="s">
        <v>3</v>
      </c>
    </row>
    <row r="5" spans="120:157" s="2" customFormat="1" ht="11.25" customHeight="1" x14ac:dyDescent="0.2">
      <c r="DQ5" s="2" t="s">
        <v>4</v>
      </c>
    </row>
    <row r="6" spans="120:157" s="2" customFormat="1" ht="11.25" customHeight="1" x14ac:dyDescent="0.2">
      <c r="DQ6" s="2" t="s">
        <v>5</v>
      </c>
    </row>
    <row r="7" spans="120:157" ht="15" customHeight="1" x14ac:dyDescent="0.25"/>
    <row r="8" spans="120:157" ht="15" customHeight="1" x14ac:dyDescent="0.25"/>
    <row r="9" spans="120:157" ht="15" customHeight="1" x14ac:dyDescent="0.25"/>
    <row r="10" spans="120:157" ht="15" customHeight="1" x14ac:dyDescent="0.25">
      <c r="DP10" s="320" t="s">
        <v>13</v>
      </c>
      <c r="DQ10" s="320"/>
      <c r="DR10" s="320"/>
      <c r="DS10" s="320"/>
      <c r="DT10" s="320"/>
      <c r="DU10" s="320"/>
      <c r="DV10" s="320"/>
      <c r="DW10" s="320"/>
      <c r="DX10" s="320"/>
      <c r="DY10" s="320"/>
      <c r="DZ10" s="320"/>
      <c r="EA10" s="320"/>
      <c r="EB10" s="320"/>
      <c r="EC10" s="320"/>
      <c r="ED10" s="320"/>
      <c r="EE10" s="320"/>
      <c r="EF10" s="320"/>
      <c r="EG10" s="320"/>
      <c r="EH10" s="320"/>
      <c r="EI10" s="320"/>
      <c r="EJ10" s="320"/>
      <c r="EK10" s="320"/>
      <c r="EL10" s="320"/>
      <c r="EM10" s="320"/>
      <c r="EN10" s="320"/>
      <c r="EO10" s="320"/>
      <c r="EP10" s="320"/>
      <c r="EQ10" s="320"/>
      <c r="ER10" s="320"/>
      <c r="ES10" s="320"/>
      <c r="ET10" s="320"/>
      <c r="EU10" s="320"/>
      <c r="EV10" s="320"/>
      <c r="EW10" s="320"/>
      <c r="EX10" s="320"/>
      <c r="EY10" s="320"/>
      <c r="EZ10" s="320"/>
      <c r="FA10" s="320"/>
    </row>
    <row r="11" spans="120:157" x14ac:dyDescent="0.25">
      <c r="DP11" s="275"/>
      <c r="DQ11" s="275"/>
      <c r="DR11" s="275"/>
      <c r="DS11" s="275"/>
      <c r="DT11" s="275"/>
      <c r="DU11" s="275"/>
      <c r="DV11" s="275"/>
      <c r="DW11" s="275"/>
      <c r="DX11" s="275"/>
      <c r="DY11" s="275"/>
      <c r="DZ11" s="275"/>
      <c r="EA11" s="275"/>
      <c r="EB11" s="275"/>
      <c r="EC11" s="275"/>
      <c r="ED11" s="275"/>
      <c r="EE11" s="275"/>
      <c r="EF11" s="275"/>
      <c r="EG11" s="275"/>
      <c r="EH11" s="275"/>
      <c r="EI11" s="275"/>
      <c r="EJ11" s="275"/>
      <c r="EK11" s="275"/>
      <c r="EL11" s="275"/>
      <c r="EM11" s="275"/>
      <c r="EN11" s="275"/>
      <c r="EO11" s="275"/>
      <c r="EP11" s="275"/>
      <c r="EQ11" s="275"/>
      <c r="ER11" s="275"/>
      <c r="ES11" s="275"/>
      <c r="ET11" s="275"/>
      <c r="EU11" s="275"/>
      <c r="EV11" s="275"/>
      <c r="EW11" s="275"/>
      <c r="EX11" s="275"/>
      <c r="EY11" s="275"/>
      <c r="EZ11" s="275"/>
      <c r="FA11" s="275"/>
    </row>
    <row r="12" spans="120:157" s="2" customFormat="1" ht="12" x14ac:dyDescent="0.2">
      <c r="DP12" s="271" t="s">
        <v>12</v>
      </c>
      <c r="DQ12" s="271"/>
      <c r="DR12" s="271"/>
      <c r="DS12" s="271"/>
      <c r="DT12" s="271"/>
      <c r="DU12" s="271"/>
      <c r="DV12" s="271"/>
      <c r="DW12" s="271"/>
      <c r="DX12" s="271"/>
      <c r="DY12" s="271"/>
      <c r="DZ12" s="271"/>
      <c r="EA12" s="271"/>
      <c r="EB12" s="271"/>
      <c r="EC12" s="271"/>
      <c r="ED12" s="271"/>
      <c r="EE12" s="271"/>
      <c r="EF12" s="271"/>
      <c r="EG12" s="271"/>
      <c r="EH12" s="271"/>
      <c r="EI12" s="271"/>
      <c r="EJ12" s="271"/>
      <c r="EK12" s="271"/>
      <c r="EL12" s="271"/>
      <c r="EM12" s="271"/>
      <c r="EN12" s="271"/>
      <c r="EO12" s="271"/>
      <c r="EP12" s="271"/>
      <c r="EQ12" s="271"/>
      <c r="ER12" s="271"/>
      <c r="ES12" s="271"/>
      <c r="ET12" s="271"/>
      <c r="EU12" s="271"/>
      <c r="EV12" s="271"/>
      <c r="EW12" s="271"/>
      <c r="EX12" s="271"/>
      <c r="EY12" s="271"/>
      <c r="EZ12" s="271"/>
      <c r="FA12" s="271"/>
    </row>
    <row r="13" spans="120:157" x14ac:dyDescent="0.25">
      <c r="DP13" s="275"/>
      <c r="DQ13" s="275"/>
      <c r="DR13" s="275"/>
      <c r="DS13" s="275"/>
      <c r="DT13" s="275"/>
      <c r="DU13" s="275"/>
      <c r="DV13" s="275"/>
      <c r="DW13" s="275"/>
      <c r="DX13" s="275"/>
      <c r="DY13" s="275"/>
      <c r="DZ13" s="275"/>
      <c r="EA13" s="275"/>
      <c r="EB13" s="275"/>
      <c r="EC13" s="275"/>
      <c r="ED13" s="275"/>
      <c r="EE13" s="275"/>
      <c r="EF13" s="275"/>
      <c r="EG13" s="275"/>
      <c r="EH13" s="275"/>
      <c r="EI13" s="275"/>
      <c r="EJ13" s="275"/>
      <c r="EK13" s="275"/>
      <c r="EL13" s="275"/>
      <c r="EM13" s="275"/>
      <c r="EN13" s="275"/>
      <c r="EO13" s="275"/>
      <c r="EP13" s="275"/>
      <c r="EQ13" s="275"/>
      <c r="ER13" s="275"/>
      <c r="ES13" s="275"/>
      <c r="ET13" s="275"/>
      <c r="EU13" s="275"/>
      <c r="EV13" s="275"/>
      <c r="EW13" s="275"/>
      <c r="EX13" s="275"/>
      <c r="EY13" s="275"/>
      <c r="EZ13" s="275"/>
      <c r="FA13" s="275"/>
    </row>
    <row r="14" spans="120:157" x14ac:dyDescent="0.25">
      <c r="DP14" s="271" t="s">
        <v>14</v>
      </c>
      <c r="DQ14" s="271"/>
      <c r="DR14" s="271"/>
      <c r="DS14" s="271"/>
      <c r="DT14" s="271"/>
      <c r="DU14" s="271"/>
      <c r="DV14" s="271"/>
      <c r="DW14" s="271"/>
      <c r="DX14" s="271"/>
      <c r="DY14" s="271"/>
      <c r="DZ14" s="271"/>
      <c r="EA14" s="271"/>
      <c r="EB14" s="271"/>
      <c r="EC14" s="271"/>
      <c r="ED14" s="271"/>
      <c r="EE14" s="271"/>
      <c r="EF14" s="271"/>
      <c r="EG14" s="271"/>
      <c r="EH14" s="271"/>
      <c r="EI14" s="271"/>
      <c r="EJ14" s="271"/>
      <c r="EK14" s="271"/>
      <c r="EL14" s="271"/>
      <c r="EM14" s="271"/>
      <c r="EN14" s="271"/>
      <c r="EO14" s="271"/>
      <c r="EP14" s="271"/>
      <c r="EQ14" s="271"/>
      <c r="ER14" s="271"/>
      <c r="ES14" s="271"/>
      <c r="ET14" s="271"/>
      <c r="EU14" s="271"/>
      <c r="EV14" s="271"/>
      <c r="EW14" s="271"/>
      <c r="EX14" s="271"/>
      <c r="EY14" s="271"/>
      <c r="EZ14" s="271"/>
      <c r="FA14" s="271"/>
    </row>
    <row r="15" spans="120:157" x14ac:dyDescent="0.25">
      <c r="DP15" s="325" t="s">
        <v>15</v>
      </c>
      <c r="DQ15" s="325"/>
      <c r="DR15" s="326"/>
      <c r="DS15" s="326"/>
      <c r="DT15" s="326"/>
      <c r="DU15" s="326"/>
      <c r="DV15" s="327" t="s">
        <v>15</v>
      </c>
      <c r="DW15" s="327"/>
      <c r="DX15" s="327"/>
      <c r="DY15" s="326"/>
      <c r="DZ15" s="326"/>
      <c r="EA15" s="326"/>
      <c r="EB15" s="326"/>
      <c r="EC15" s="326"/>
      <c r="ED15" s="326"/>
      <c r="EE15" s="326"/>
      <c r="EF15" s="326"/>
      <c r="EG15" s="326"/>
      <c r="EH15" s="326"/>
      <c r="EI15" s="326"/>
      <c r="EJ15" s="326"/>
      <c r="EK15" s="326"/>
      <c r="EL15" s="326"/>
      <c r="EM15" s="326"/>
      <c r="EN15" s="326"/>
      <c r="EO15" s="326"/>
      <c r="EP15" s="326"/>
      <c r="EQ15" s="325">
        <v>20</v>
      </c>
      <c r="ER15" s="325"/>
      <c r="ES15" s="325"/>
      <c r="ET15" s="325"/>
      <c r="EU15" s="328"/>
      <c r="EV15" s="328"/>
      <c r="EW15" s="328"/>
      <c r="EX15" s="328"/>
      <c r="EY15" s="327" t="s">
        <v>16</v>
      </c>
      <c r="EZ15" s="327"/>
      <c r="FA15" s="327"/>
    </row>
    <row r="17" spans="1:163" s="3" customFormat="1" ht="15.75" x14ac:dyDescent="0.25">
      <c r="A17" s="324" t="s">
        <v>6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4"/>
      <c r="BF17" s="324"/>
      <c r="BG17" s="324"/>
      <c r="BH17" s="324"/>
      <c r="BI17" s="324"/>
      <c r="BJ17" s="324"/>
      <c r="BK17" s="324"/>
      <c r="BL17" s="324"/>
      <c r="BM17" s="324"/>
      <c r="BN17" s="324"/>
      <c r="BO17" s="324"/>
      <c r="BP17" s="324"/>
      <c r="BQ17" s="324"/>
      <c r="BR17" s="324"/>
      <c r="BS17" s="324"/>
      <c r="BT17" s="324"/>
      <c r="BU17" s="324"/>
      <c r="BV17" s="324"/>
      <c r="BW17" s="324"/>
      <c r="BX17" s="324"/>
      <c r="BY17" s="324"/>
      <c r="BZ17" s="324"/>
      <c r="CA17" s="324"/>
      <c r="CB17" s="324"/>
      <c r="CC17" s="324"/>
      <c r="CD17" s="324"/>
      <c r="CE17" s="324"/>
      <c r="CF17" s="324"/>
      <c r="CG17" s="324"/>
      <c r="CH17" s="324"/>
      <c r="CI17" s="324"/>
      <c r="CJ17" s="324"/>
      <c r="CK17" s="324"/>
      <c r="CL17" s="324"/>
      <c r="CM17" s="324"/>
      <c r="CN17" s="324"/>
      <c r="CO17" s="324"/>
      <c r="CP17" s="324"/>
      <c r="CQ17" s="324"/>
      <c r="CR17" s="324"/>
      <c r="CS17" s="324"/>
      <c r="CT17" s="324"/>
      <c r="CU17" s="324"/>
      <c r="CV17" s="324"/>
      <c r="CW17" s="324"/>
      <c r="CX17" s="324"/>
      <c r="CY17" s="324"/>
      <c r="CZ17" s="324"/>
      <c r="DA17" s="324"/>
      <c r="DB17" s="324"/>
      <c r="DC17" s="324"/>
      <c r="DD17" s="324"/>
      <c r="DE17" s="324"/>
      <c r="DF17" s="324"/>
      <c r="DG17" s="324"/>
      <c r="DH17" s="324"/>
      <c r="DI17" s="324"/>
      <c r="DJ17" s="324"/>
      <c r="DK17" s="324"/>
      <c r="DL17" s="324"/>
      <c r="DM17" s="324"/>
      <c r="DN17" s="324"/>
      <c r="DO17" s="324"/>
      <c r="DP17" s="324"/>
      <c r="DQ17" s="324"/>
      <c r="DR17" s="324"/>
      <c r="DS17" s="324"/>
      <c r="DT17" s="324"/>
      <c r="DU17" s="324"/>
      <c r="DV17" s="324"/>
      <c r="DW17" s="324"/>
      <c r="DX17" s="324"/>
      <c r="DY17" s="324"/>
      <c r="DZ17" s="324"/>
      <c r="EA17" s="324"/>
      <c r="EB17" s="324"/>
      <c r="EC17" s="324"/>
      <c r="ED17" s="324"/>
      <c r="EE17" s="324"/>
      <c r="EF17" s="324"/>
      <c r="EG17" s="324"/>
      <c r="EH17" s="324"/>
      <c r="EI17" s="324"/>
      <c r="EJ17" s="324"/>
      <c r="EK17" s="324"/>
      <c r="EL17" s="324"/>
      <c r="EM17" s="324"/>
      <c r="EN17" s="324"/>
      <c r="EO17" s="324"/>
      <c r="EP17" s="324"/>
      <c r="EQ17" s="324"/>
      <c r="ER17" s="324"/>
      <c r="ES17" s="324"/>
      <c r="ET17" s="324"/>
      <c r="EU17" s="324"/>
      <c r="EV17" s="324"/>
      <c r="EW17" s="324"/>
      <c r="EX17" s="324"/>
      <c r="EY17" s="324"/>
      <c r="EZ17" s="324"/>
      <c r="FA17" s="324"/>
      <c r="FB17" s="324"/>
      <c r="FC17" s="324"/>
      <c r="FD17" s="324"/>
      <c r="FE17" s="324"/>
      <c r="FF17" s="324"/>
      <c r="FG17" s="324"/>
    </row>
    <row r="19" spans="1:163" s="3" customFormat="1" ht="30" customHeight="1" x14ac:dyDescent="0.25">
      <c r="A19" s="321" t="s">
        <v>7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  <c r="L19" s="321"/>
      <c r="M19" s="321"/>
      <c r="N19" s="321"/>
      <c r="O19" s="321"/>
      <c r="P19" s="321"/>
      <c r="Q19" s="321"/>
      <c r="R19" s="321"/>
      <c r="S19" s="321"/>
      <c r="T19" s="321"/>
      <c r="U19" s="321"/>
      <c r="V19" s="321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  <c r="AW19" s="321"/>
      <c r="AX19" s="321"/>
      <c r="AY19" s="321"/>
      <c r="AZ19" s="321"/>
      <c r="BA19" s="321"/>
      <c r="BB19" s="321"/>
      <c r="BC19" s="321"/>
      <c r="BD19" s="321"/>
      <c r="BE19" s="321"/>
      <c r="BF19" s="321"/>
      <c r="BG19" s="321"/>
      <c r="BH19" s="321"/>
      <c r="BI19" s="321"/>
      <c r="BJ19" s="321"/>
      <c r="BK19" s="321"/>
      <c r="BL19" s="321"/>
      <c r="BM19" s="321"/>
      <c r="BN19" s="321"/>
      <c r="BO19" s="321"/>
      <c r="BP19" s="321"/>
      <c r="BQ19" s="321"/>
      <c r="BR19" s="321"/>
      <c r="BS19" s="321"/>
      <c r="BT19" s="321"/>
      <c r="BU19" s="321"/>
      <c r="BV19" s="321"/>
      <c r="BW19" s="321"/>
      <c r="BX19" s="321"/>
      <c r="BY19" s="321"/>
      <c r="BZ19" s="321"/>
      <c r="CA19" s="321"/>
      <c r="CB19" s="321"/>
      <c r="CC19" s="321"/>
      <c r="CD19" s="321"/>
      <c r="CE19" s="321"/>
      <c r="CF19" s="321"/>
      <c r="CG19" s="321"/>
      <c r="CH19" s="321"/>
      <c r="CI19" s="321"/>
      <c r="CJ19" s="321"/>
      <c r="CK19" s="321"/>
      <c r="CL19" s="321"/>
      <c r="CM19" s="321"/>
      <c r="CN19" s="321"/>
      <c r="CO19" s="321"/>
      <c r="CP19" s="321"/>
      <c r="CQ19" s="321"/>
      <c r="CR19" s="321"/>
      <c r="CS19" s="321"/>
      <c r="CT19" s="321"/>
      <c r="CU19" s="321"/>
      <c r="CV19" s="321"/>
      <c r="CW19" s="321"/>
      <c r="CX19" s="321"/>
      <c r="CY19" s="321"/>
      <c r="CZ19" s="321"/>
      <c r="DA19" s="321"/>
      <c r="DB19" s="321"/>
      <c r="DC19" s="321"/>
      <c r="DD19" s="321"/>
      <c r="DE19" s="321"/>
      <c r="DF19" s="321"/>
      <c r="DG19" s="321"/>
      <c r="DH19" s="321"/>
      <c r="DI19" s="321"/>
      <c r="DJ19" s="321"/>
      <c r="DK19" s="321"/>
      <c r="DL19" s="321"/>
      <c r="DM19" s="321"/>
      <c r="DN19" s="321"/>
      <c r="DO19" s="321"/>
      <c r="DP19" s="321"/>
      <c r="DQ19" s="321"/>
      <c r="DR19" s="321"/>
      <c r="DS19" s="321"/>
      <c r="DT19" s="321"/>
      <c r="DU19" s="321"/>
      <c r="DV19" s="321"/>
      <c r="DW19" s="321"/>
      <c r="DX19" s="321"/>
      <c r="DY19" s="321"/>
      <c r="DZ19" s="321"/>
      <c r="EA19" s="321"/>
      <c r="EB19" s="321"/>
      <c r="EC19" s="321"/>
      <c r="ED19" s="321"/>
      <c r="EE19" s="321"/>
      <c r="EF19" s="321"/>
      <c r="EG19" s="321"/>
      <c r="EH19" s="321"/>
      <c r="EI19" s="321"/>
      <c r="EJ19" s="321"/>
      <c r="EK19" s="321"/>
      <c r="EL19" s="321"/>
      <c r="EM19" s="321"/>
      <c r="EN19" s="321"/>
      <c r="EO19" s="321"/>
      <c r="EP19" s="321"/>
      <c r="EQ19" s="321"/>
      <c r="ER19" s="321"/>
      <c r="ES19" s="321"/>
      <c r="ET19" s="321"/>
      <c r="EU19" s="321"/>
      <c r="EV19" s="321"/>
      <c r="EW19" s="321"/>
      <c r="EX19" s="321"/>
      <c r="EY19" s="321"/>
      <c r="EZ19" s="321"/>
      <c r="FA19" s="321"/>
      <c r="FB19" s="321"/>
      <c r="FC19" s="321"/>
      <c r="FD19" s="321"/>
      <c r="FE19" s="321"/>
      <c r="FF19" s="321"/>
      <c r="FG19" s="321"/>
    </row>
    <row r="20" spans="1:163" ht="15.75" x14ac:dyDescent="0.25"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  <c r="BA20" s="322"/>
      <c r="BB20" s="322"/>
      <c r="BC20" s="322"/>
      <c r="BD20" s="322"/>
      <c r="BE20" s="322"/>
      <c r="BF20" s="322"/>
      <c r="BG20" s="322"/>
      <c r="BH20" s="322"/>
      <c r="BI20" s="322"/>
      <c r="BJ20" s="322"/>
      <c r="BK20" s="322"/>
      <c r="BL20" s="322"/>
      <c r="BM20" s="322"/>
      <c r="BN20" s="322"/>
      <c r="BO20" s="322"/>
      <c r="BP20" s="322"/>
      <c r="BQ20" s="322"/>
      <c r="BR20" s="322"/>
      <c r="BS20" s="322"/>
      <c r="BT20" s="322"/>
      <c r="BU20" s="322"/>
      <c r="BV20" s="322"/>
      <c r="BW20" s="322"/>
      <c r="BX20" s="322"/>
      <c r="BY20" s="322"/>
      <c r="BZ20" s="322"/>
      <c r="CA20" s="322"/>
      <c r="CB20" s="322"/>
      <c r="CC20" s="322"/>
      <c r="CD20" s="322"/>
      <c r="CE20" s="322"/>
      <c r="CF20" s="322"/>
      <c r="CG20" s="322"/>
      <c r="CH20" s="322"/>
      <c r="CI20" s="322"/>
      <c r="CJ20" s="322"/>
      <c r="CK20" s="322"/>
      <c r="CL20" s="322"/>
      <c r="CM20" s="322"/>
      <c r="CN20" s="322"/>
      <c r="CO20" s="322"/>
      <c r="CP20" s="322"/>
      <c r="CQ20" s="322"/>
      <c r="CR20" s="322"/>
      <c r="CS20" s="322"/>
      <c r="CT20" s="322"/>
      <c r="CU20" s="322"/>
      <c r="CV20" s="322"/>
      <c r="CW20" s="322"/>
      <c r="CX20" s="322"/>
      <c r="CY20" s="322"/>
      <c r="CZ20" s="322"/>
      <c r="DA20" s="322"/>
      <c r="DB20" s="322"/>
      <c r="DC20" s="322"/>
      <c r="DD20" s="322"/>
      <c r="DE20" s="322"/>
      <c r="DF20" s="322"/>
      <c r="DG20" s="322"/>
      <c r="DH20" s="322"/>
      <c r="DI20" s="322"/>
      <c r="DJ20" s="322"/>
      <c r="DK20" s="322"/>
      <c r="DL20" s="322"/>
      <c r="DM20" s="322"/>
      <c r="DN20" s="322"/>
      <c r="DO20" s="322"/>
      <c r="DP20" s="322"/>
      <c r="DQ20" s="322"/>
      <c r="DR20" s="322"/>
      <c r="DS20" s="322"/>
      <c r="DT20" s="322"/>
      <c r="DU20" s="322"/>
      <c r="DV20" s="322"/>
      <c r="DW20" s="322"/>
      <c r="DX20" s="322"/>
      <c r="DY20" s="322"/>
    </row>
    <row r="21" spans="1:163" s="2" customFormat="1" ht="12" x14ac:dyDescent="0.2">
      <c r="AI21" s="271" t="s">
        <v>8</v>
      </c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1"/>
      <c r="BA21" s="271"/>
      <c r="BB21" s="271"/>
      <c r="BC21" s="271"/>
      <c r="BD21" s="271"/>
      <c r="BE21" s="271"/>
      <c r="BF21" s="271"/>
      <c r="BG21" s="271"/>
      <c r="BH21" s="271"/>
      <c r="BI21" s="271"/>
      <c r="BJ21" s="271"/>
      <c r="BK21" s="271"/>
      <c r="BL21" s="271"/>
      <c r="BM21" s="271"/>
      <c r="BN21" s="271"/>
      <c r="BO21" s="271"/>
      <c r="BP21" s="271"/>
      <c r="BQ21" s="271"/>
      <c r="BR21" s="271"/>
      <c r="BS21" s="271"/>
      <c r="BT21" s="271"/>
      <c r="BU21" s="271"/>
      <c r="BV21" s="271"/>
      <c r="BW21" s="271"/>
      <c r="BX21" s="271"/>
      <c r="BY21" s="271"/>
      <c r="BZ21" s="271"/>
      <c r="CA21" s="271"/>
      <c r="CB21" s="271"/>
      <c r="CC21" s="271"/>
      <c r="CD21" s="271"/>
      <c r="CE21" s="271"/>
      <c r="CF21" s="271"/>
      <c r="CG21" s="271"/>
      <c r="CH21" s="271"/>
      <c r="CI21" s="271"/>
      <c r="CJ21" s="271"/>
      <c r="CK21" s="271"/>
      <c r="CL21" s="271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1"/>
      <c r="DA21" s="271"/>
      <c r="DB21" s="271"/>
      <c r="DC21" s="271"/>
      <c r="DD21" s="271"/>
      <c r="DE21" s="271"/>
      <c r="DF21" s="271"/>
      <c r="DG21" s="271"/>
      <c r="DH21" s="271"/>
      <c r="DI21" s="271"/>
      <c r="DJ21" s="271"/>
      <c r="DK21" s="271"/>
      <c r="DL21" s="271"/>
      <c r="DM21" s="271"/>
      <c r="DN21" s="271"/>
      <c r="DO21" s="271"/>
      <c r="DP21" s="271"/>
      <c r="DQ21" s="271"/>
      <c r="DR21" s="271"/>
      <c r="DS21" s="271"/>
      <c r="DT21" s="271"/>
      <c r="DU21" s="271"/>
      <c r="DV21" s="271"/>
      <c r="DW21" s="271"/>
      <c r="DX21" s="271"/>
      <c r="DY21" s="271"/>
    </row>
    <row r="22" spans="1:163" s="3" customFormat="1" ht="15.75" x14ac:dyDescent="0.25">
      <c r="BP22" s="329" t="s">
        <v>9</v>
      </c>
      <c r="BQ22" s="329"/>
      <c r="BR22" s="329"/>
      <c r="BS22" s="329"/>
      <c r="BT22" s="329"/>
      <c r="BU22" s="329"/>
      <c r="BV22" s="329"/>
      <c r="BW22" s="323"/>
      <c r="BX22" s="323"/>
      <c r="BY22" s="323"/>
      <c r="BZ22" s="323"/>
      <c r="CA22" s="330" t="s">
        <v>10</v>
      </c>
      <c r="CB22" s="330"/>
      <c r="CC22" s="330"/>
      <c r="CD22" s="330"/>
      <c r="CE22" s="330"/>
      <c r="CF22" s="330"/>
      <c r="CG22" s="323"/>
      <c r="CH22" s="323"/>
      <c r="CI22" s="323"/>
      <c r="CJ22" s="323"/>
      <c r="CK22" s="331" t="s">
        <v>11</v>
      </c>
      <c r="CL22" s="331"/>
      <c r="CM22" s="331"/>
      <c r="CN22" s="331"/>
      <c r="CO22" s="331"/>
      <c r="CP22" s="331"/>
      <c r="CQ22" s="331"/>
    </row>
    <row r="23" spans="1:163" s="3" customFormat="1" ht="15.75" x14ac:dyDescent="0.25"/>
    <row r="24" spans="1:163" ht="15" customHeight="1" x14ac:dyDescent="0.25"/>
    <row r="25" spans="1:163" s="4" customFormat="1" ht="26.25" customHeight="1" x14ac:dyDescent="0.2">
      <c r="A25" s="5"/>
      <c r="B25" s="283" t="s">
        <v>29</v>
      </c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4"/>
      <c r="AO25" s="285" t="s">
        <v>30</v>
      </c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6"/>
      <c r="BH25" s="286"/>
      <c r="BI25" s="286"/>
      <c r="BJ25" s="286"/>
      <c r="BK25" s="286"/>
      <c r="BL25" s="286"/>
      <c r="BM25" s="286"/>
      <c r="BN25" s="286"/>
      <c r="BO25" s="286"/>
      <c r="BP25" s="286"/>
      <c r="BQ25" s="286"/>
      <c r="BR25" s="286"/>
      <c r="BS25" s="286"/>
      <c r="BT25" s="286"/>
      <c r="BU25" s="286"/>
      <c r="BV25" s="286"/>
      <c r="BW25" s="286"/>
      <c r="BX25" s="286"/>
      <c r="BY25" s="286"/>
      <c r="BZ25" s="286"/>
      <c r="CA25" s="286"/>
      <c r="CB25" s="286"/>
      <c r="CC25" s="286"/>
      <c r="CD25" s="286"/>
      <c r="CE25" s="286"/>
      <c r="CF25" s="286"/>
      <c r="CG25" s="286"/>
      <c r="CH25" s="286"/>
      <c r="CI25" s="286"/>
      <c r="CJ25" s="286"/>
      <c r="CK25" s="286"/>
      <c r="CL25" s="286"/>
      <c r="CM25" s="286"/>
      <c r="CN25" s="286"/>
      <c r="CO25" s="286"/>
      <c r="CP25" s="286"/>
      <c r="CQ25" s="286"/>
      <c r="CR25" s="286"/>
      <c r="CS25" s="286"/>
      <c r="CT25" s="286"/>
      <c r="CU25" s="286"/>
      <c r="CV25" s="286"/>
      <c r="CW25" s="286"/>
      <c r="CX25" s="286"/>
      <c r="CY25" s="286"/>
      <c r="CZ25" s="286"/>
      <c r="DA25" s="286"/>
      <c r="DB25" s="286"/>
      <c r="DC25" s="286"/>
      <c r="DD25" s="286"/>
      <c r="DE25" s="286"/>
      <c r="DF25" s="286"/>
      <c r="DG25" s="286"/>
      <c r="DH25" s="286"/>
      <c r="DI25" s="286"/>
      <c r="DJ25" s="286"/>
      <c r="DK25" s="286"/>
      <c r="DL25" s="286"/>
      <c r="DM25" s="286"/>
      <c r="DN25" s="286"/>
      <c r="DO25" s="286"/>
      <c r="DP25" s="286"/>
      <c r="DQ25" s="286"/>
      <c r="DR25" s="286"/>
      <c r="DS25" s="286"/>
      <c r="DT25" s="286"/>
      <c r="DU25" s="286"/>
      <c r="DV25" s="286"/>
      <c r="DW25" s="286"/>
      <c r="DX25" s="286"/>
      <c r="DY25" s="286"/>
      <c r="DZ25" s="286"/>
      <c r="EA25" s="286"/>
      <c r="EB25" s="286"/>
      <c r="EC25" s="286"/>
      <c r="ED25" s="286"/>
      <c r="EE25" s="286"/>
      <c r="EF25" s="286"/>
      <c r="EG25" s="286"/>
      <c r="EH25" s="286"/>
      <c r="EI25" s="286"/>
      <c r="EJ25" s="286"/>
      <c r="EK25" s="286"/>
      <c r="EL25" s="286"/>
      <c r="EM25" s="286"/>
      <c r="EN25" s="286"/>
      <c r="EO25" s="286"/>
      <c r="EP25" s="286"/>
      <c r="EQ25" s="286"/>
      <c r="ER25" s="286"/>
      <c r="ES25" s="286"/>
      <c r="ET25" s="286"/>
      <c r="EU25" s="286"/>
      <c r="EV25" s="286"/>
      <c r="EW25" s="286"/>
      <c r="EX25" s="286"/>
      <c r="EY25" s="286"/>
      <c r="EZ25" s="286"/>
      <c r="FA25" s="286"/>
      <c r="FB25" s="286"/>
      <c r="FC25" s="286"/>
      <c r="FD25" s="286"/>
      <c r="FE25" s="286"/>
      <c r="FF25" s="286"/>
      <c r="FG25" s="287"/>
    </row>
    <row r="26" spans="1:163" s="4" customFormat="1" ht="15" customHeight="1" x14ac:dyDescent="0.2">
      <c r="A26" s="5"/>
      <c r="B26" s="283" t="s">
        <v>28</v>
      </c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4"/>
      <c r="AO26" s="285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6"/>
      <c r="BF26" s="286"/>
      <c r="BG26" s="286"/>
      <c r="BH26" s="286"/>
      <c r="BI26" s="286"/>
      <c r="BJ26" s="286"/>
      <c r="BK26" s="286"/>
      <c r="BL26" s="286"/>
      <c r="BM26" s="286"/>
      <c r="BN26" s="286"/>
      <c r="BO26" s="286"/>
      <c r="BP26" s="286"/>
      <c r="BQ26" s="286"/>
      <c r="BR26" s="286"/>
      <c r="BS26" s="286"/>
      <c r="BT26" s="286"/>
      <c r="BU26" s="286"/>
      <c r="BV26" s="286"/>
      <c r="BW26" s="286"/>
      <c r="BX26" s="286"/>
      <c r="BY26" s="286"/>
      <c r="BZ26" s="286"/>
      <c r="CA26" s="286"/>
      <c r="CB26" s="286"/>
      <c r="CC26" s="286"/>
      <c r="CD26" s="286"/>
      <c r="CE26" s="286"/>
      <c r="CF26" s="286"/>
      <c r="CG26" s="286"/>
      <c r="CH26" s="286"/>
      <c r="CI26" s="286"/>
      <c r="CJ26" s="286"/>
      <c r="CK26" s="286"/>
      <c r="CL26" s="286"/>
      <c r="CM26" s="286"/>
      <c r="CN26" s="286"/>
      <c r="CO26" s="286"/>
      <c r="CP26" s="286"/>
      <c r="CQ26" s="286"/>
      <c r="CR26" s="286"/>
      <c r="CS26" s="286"/>
      <c r="CT26" s="286"/>
      <c r="CU26" s="286"/>
      <c r="CV26" s="286"/>
      <c r="CW26" s="286"/>
      <c r="CX26" s="286"/>
      <c r="CY26" s="286"/>
      <c r="CZ26" s="286"/>
      <c r="DA26" s="286"/>
      <c r="DB26" s="286"/>
      <c r="DC26" s="286"/>
      <c r="DD26" s="286"/>
      <c r="DE26" s="286"/>
      <c r="DF26" s="286"/>
      <c r="DG26" s="286"/>
      <c r="DH26" s="286"/>
      <c r="DI26" s="286"/>
      <c r="DJ26" s="286"/>
      <c r="DK26" s="286"/>
      <c r="DL26" s="286"/>
      <c r="DM26" s="286"/>
      <c r="DN26" s="286"/>
      <c r="DO26" s="286"/>
      <c r="DP26" s="286"/>
      <c r="DQ26" s="286"/>
      <c r="DR26" s="286"/>
      <c r="DS26" s="286"/>
      <c r="DT26" s="286"/>
      <c r="DU26" s="286"/>
      <c r="DV26" s="286"/>
      <c r="DW26" s="286"/>
      <c r="DX26" s="286"/>
      <c r="DY26" s="286"/>
      <c r="DZ26" s="286"/>
      <c r="EA26" s="286"/>
      <c r="EB26" s="286"/>
      <c r="EC26" s="286"/>
      <c r="ED26" s="286"/>
      <c r="EE26" s="286"/>
      <c r="EF26" s="286"/>
      <c r="EG26" s="286"/>
      <c r="EH26" s="286"/>
      <c r="EI26" s="286"/>
      <c r="EJ26" s="286"/>
      <c r="EK26" s="286"/>
      <c r="EL26" s="286"/>
      <c r="EM26" s="286"/>
      <c r="EN26" s="286"/>
      <c r="EO26" s="286"/>
      <c r="EP26" s="286"/>
      <c r="EQ26" s="286"/>
      <c r="ER26" s="286"/>
      <c r="ES26" s="286"/>
      <c r="ET26" s="286"/>
      <c r="EU26" s="286"/>
      <c r="EV26" s="286"/>
      <c r="EW26" s="286"/>
      <c r="EX26" s="286"/>
      <c r="EY26" s="286"/>
      <c r="EZ26" s="286"/>
      <c r="FA26" s="286"/>
      <c r="FB26" s="286"/>
      <c r="FC26" s="286"/>
      <c r="FD26" s="286"/>
      <c r="FE26" s="286"/>
      <c r="FF26" s="286"/>
      <c r="FG26" s="287"/>
    </row>
    <row r="27" spans="1:163" s="4" customFormat="1" ht="40.5" customHeight="1" x14ac:dyDescent="0.2">
      <c r="A27" s="5"/>
      <c r="B27" s="283" t="s">
        <v>32</v>
      </c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4"/>
      <c r="AO27" s="302"/>
      <c r="AP27" s="303"/>
      <c r="AQ27" s="303"/>
      <c r="AR27" s="303"/>
      <c r="AS27" s="303"/>
      <c r="AT27" s="303"/>
      <c r="AU27" s="303"/>
      <c r="AV27" s="303"/>
      <c r="AW27" s="303"/>
      <c r="AX27" s="303"/>
      <c r="AY27" s="303"/>
      <c r="AZ27" s="303"/>
      <c r="BA27" s="303"/>
      <c r="BB27" s="303"/>
      <c r="BC27" s="303"/>
      <c r="BD27" s="303"/>
      <c r="BE27" s="303"/>
      <c r="BF27" s="303"/>
      <c r="BG27" s="303"/>
      <c r="BH27" s="303"/>
      <c r="BI27" s="303"/>
      <c r="BJ27" s="303"/>
      <c r="BK27" s="303"/>
      <c r="BL27" s="303"/>
      <c r="BM27" s="303"/>
      <c r="BN27" s="303"/>
      <c r="BO27" s="303"/>
      <c r="BP27" s="303"/>
      <c r="BQ27" s="303"/>
      <c r="BR27" s="303"/>
      <c r="BS27" s="303"/>
      <c r="BT27" s="303"/>
      <c r="BU27" s="303"/>
      <c r="BV27" s="303"/>
      <c r="BW27" s="303"/>
      <c r="BX27" s="303"/>
      <c r="BY27" s="303"/>
      <c r="BZ27" s="303"/>
      <c r="CA27" s="303"/>
      <c r="CB27" s="303"/>
      <c r="CC27" s="303"/>
      <c r="CD27" s="303"/>
      <c r="CE27" s="303"/>
      <c r="CF27" s="303"/>
      <c r="CG27" s="303"/>
      <c r="CH27" s="303"/>
      <c r="CI27" s="303"/>
      <c r="CJ27" s="303"/>
      <c r="CK27" s="303"/>
      <c r="CL27" s="303"/>
      <c r="CM27" s="303"/>
      <c r="CN27" s="303"/>
      <c r="CO27" s="303"/>
      <c r="CP27" s="303"/>
      <c r="CQ27" s="303"/>
      <c r="CR27" s="303"/>
      <c r="CS27" s="303"/>
      <c r="CT27" s="303"/>
      <c r="CU27" s="303"/>
      <c r="CV27" s="303"/>
      <c r="CW27" s="303"/>
      <c r="CX27" s="303"/>
      <c r="CY27" s="303"/>
      <c r="CZ27" s="303"/>
      <c r="DA27" s="303"/>
      <c r="DB27" s="303"/>
      <c r="DC27" s="303"/>
      <c r="DD27" s="303"/>
      <c r="DE27" s="303"/>
      <c r="DF27" s="303"/>
      <c r="DG27" s="303"/>
      <c r="DH27" s="303"/>
      <c r="DI27" s="303"/>
      <c r="DJ27" s="303"/>
      <c r="DK27" s="303"/>
      <c r="DL27" s="303"/>
      <c r="DM27" s="303"/>
      <c r="DN27" s="303"/>
      <c r="DO27" s="303"/>
      <c r="DP27" s="303"/>
      <c r="DQ27" s="303"/>
      <c r="DR27" s="303"/>
      <c r="DS27" s="303"/>
      <c r="DT27" s="303"/>
      <c r="DU27" s="303"/>
      <c r="DV27" s="303"/>
      <c r="DW27" s="303"/>
      <c r="DX27" s="303"/>
      <c r="DY27" s="303"/>
      <c r="DZ27" s="303"/>
      <c r="EA27" s="303"/>
      <c r="EB27" s="303"/>
      <c r="EC27" s="303"/>
      <c r="ED27" s="303"/>
      <c r="EE27" s="303"/>
      <c r="EF27" s="303"/>
      <c r="EG27" s="303"/>
      <c r="EH27" s="303"/>
      <c r="EI27" s="303"/>
      <c r="EJ27" s="303"/>
      <c r="EK27" s="303"/>
      <c r="EL27" s="303"/>
      <c r="EM27" s="303"/>
      <c r="EN27" s="303"/>
      <c r="EO27" s="303"/>
      <c r="EP27" s="303"/>
      <c r="EQ27" s="303"/>
      <c r="ER27" s="303"/>
      <c r="ES27" s="303"/>
      <c r="ET27" s="303"/>
      <c r="EU27" s="303"/>
      <c r="EV27" s="303"/>
      <c r="EW27" s="303"/>
      <c r="EX27" s="303"/>
      <c r="EY27" s="303"/>
      <c r="EZ27" s="303"/>
      <c r="FA27" s="303"/>
      <c r="FB27" s="303"/>
      <c r="FC27" s="303"/>
      <c r="FD27" s="303"/>
      <c r="FE27" s="303"/>
      <c r="FF27" s="303"/>
      <c r="FG27" s="304"/>
    </row>
    <row r="28" spans="1:163" s="4" customFormat="1" ht="26.25" customHeight="1" x14ac:dyDescent="0.2">
      <c r="A28" s="5"/>
      <c r="B28" s="283" t="s">
        <v>27</v>
      </c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4"/>
      <c r="AO28" s="305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M28" s="306"/>
      <c r="EN28" s="306"/>
      <c r="EO28" s="306"/>
      <c r="EP28" s="306"/>
      <c r="EQ28" s="306"/>
      <c r="ER28" s="306"/>
      <c r="ES28" s="306"/>
      <c r="ET28" s="306"/>
      <c r="EU28" s="306"/>
      <c r="EV28" s="306"/>
      <c r="EW28" s="306"/>
      <c r="EX28" s="306"/>
      <c r="EY28" s="306"/>
      <c r="EZ28" s="306"/>
      <c r="FA28" s="306"/>
      <c r="FB28" s="306"/>
      <c r="FC28" s="306"/>
      <c r="FD28" s="306"/>
      <c r="FE28" s="306"/>
      <c r="FF28" s="306"/>
      <c r="FG28" s="307"/>
    </row>
    <row r="29" spans="1:163" s="4" customFormat="1" ht="13.5" customHeight="1" x14ac:dyDescent="0.2">
      <c r="A29" s="308" t="s">
        <v>24</v>
      </c>
      <c r="B29" s="309"/>
      <c r="C29" s="309"/>
      <c r="D29" s="309"/>
      <c r="E29" s="309"/>
      <c r="F29" s="309"/>
      <c r="G29" s="309"/>
      <c r="H29" s="309"/>
      <c r="I29" s="309"/>
      <c r="J29" s="310"/>
      <c r="K29" s="291" t="s">
        <v>23</v>
      </c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2"/>
      <c r="AO29" s="290" t="s">
        <v>34</v>
      </c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1"/>
      <c r="BA29" s="291"/>
      <c r="BB29" s="291"/>
      <c r="BC29" s="291"/>
      <c r="BD29" s="291"/>
      <c r="BE29" s="291"/>
      <c r="BF29" s="291"/>
      <c r="BG29" s="291"/>
      <c r="BH29" s="291"/>
      <c r="BI29" s="291"/>
      <c r="BJ29" s="291"/>
      <c r="BK29" s="291"/>
      <c r="BL29" s="291"/>
      <c r="BM29" s="291"/>
      <c r="BN29" s="291"/>
      <c r="BO29" s="291"/>
      <c r="BP29" s="291"/>
      <c r="BQ29" s="291"/>
      <c r="BR29" s="291"/>
      <c r="BS29" s="291"/>
      <c r="BT29" s="291"/>
      <c r="BU29" s="291"/>
      <c r="BV29" s="291"/>
      <c r="BW29" s="292"/>
      <c r="BX29" s="317" t="s">
        <v>22</v>
      </c>
      <c r="BY29" s="318"/>
      <c r="BZ29" s="318"/>
      <c r="CA29" s="318"/>
      <c r="CB29" s="318"/>
      <c r="CC29" s="318"/>
      <c r="CD29" s="318"/>
      <c r="CE29" s="318"/>
      <c r="CF29" s="318"/>
      <c r="CG29" s="318"/>
      <c r="CH29" s="318"/>
      <c r="CI29" s="318"/>
      <c r="CJ29" s="318"/>
      <c r="CK29" s="318"/>
      <c r="CL29" s="318"/>
      <c r="CM29" s="318"/>
      <c r="CN29" s="318"/>
      <c r="CO29" s="318"/>
      <c r="CP29" s="318"/>
      <c r="CQ29" s="318"/>
      <c r="CR29" s="318"/>
      <c r="CS29" s="318"/>
      <c r="CT29" s="318"/>
      <c r="CU29" s="318"/>
      <c r="CV29" s="318"/>
      <c r="CW29" s="318"/>
      <c r="CX29" s="318"/>
      <c r="CY29" s="318"/>
      <c r="CZ29" s="318"/>
      <c r="DA29" s="318"/>
      <c r="DB29" s="318"/>
      <c r="DC29" s="318"/>
      <c r="DD29" s="318"/>
      <c r="DE29" s="318"/>
      <c r="DF29" s="318"/>
      <c r="DG29" s="318"/>
      <c r="DH29" s="318"/>
      <c r="DI29" s="318"/>
      <c r="DJ29" s="318"/>
      <c r="DK29" s="318"/>
      <c r="DL29" s="318"/>
      <c r="DM29" s="318"/>
      <c r="DN29" s="318"/>
      <c r="DO29" s="318"/>
      <c r="DP29" s="318"/>
      <c r="DQ29" s="318"/>
      <c r="DR29" s="318"/>
      <c r="DS29" s="318"/>
      <c r="DT29" s="318"/>
      <c r="DU29" s="318"/>
      <c r="DV29" s="318"/>
      <c r="DW29" s="318"/>
      <c r="DX29" s="318"/>
      <c r="DY29" s="318"/>
      <c r="DZ29" s="318"/>
      <c r="EA29" s="318"/>
      <c r="EB29" s="318"/>
      <c r="EC29" s="318"/>
      <c r="ED29" s="318"/>
      <c r="EE29" s="318"/>
      <c r="EF29" s="318"/>
      <c r="EG29" s="318"/>
      <c r="EH29" s="318"/>
      <c r="EI29" s="318"/>
      <c r="EJ29" s="318"/>
      <c r="EK29" s="318"/>
      <c r="EL29" s="318"/>
      <c r="EM29" s="318"/>
      <c r="EN29" s="318"/>
      <c r="EO29" s="318"/>
      <c r="EP29" s="318"/>
      <c r="EQ29" s="318"/>
      <c r="ER29" s="318"/>
      <c r="ES29" s="318"/>
      <c r="ET29" s="318"/>
      <c r="EU29" s="318"/>
      <c r="EV29" s="318"/>
      <c r="EW29" s="318"/>
      <c r="EX29" s="318"/>
      <c r="EY29" s="318"/>
      <c r="EZ29" s="318"/>
      <c r="FA29" s="318"/>
      <c r="FB29" s="318"/>
      <c r="FC29" s="318"/>
      <c r="FD29" s="318"/>
      <c r="FE29" s="318"/>
      <c r="FF29" s="318"/>
      <c r="FG29" s="319"/>
    </row>
    <row r="30" spans="1:163" s="4" customFormat="1" ht="13.5" customHeight="1" x14ac:dyDescent="0.2">
      <c r="A30" s="311"/>
      <c r="B30" s="312"/>
      <c r="C30" s="312"/>
      <c r="D30" s="312"/>
      <c r="E30" s="312"/>
      <c r="F30" s="312"/>
      <c r="G30" s="312"/>
      <c r="H30" s="312"/>
      <c r="I30" s="312"/>
      <c r="J30" s="313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7"/>
      <c r="AI30" s="297"/>
      <c r="AJ30" s="297"/>
      <c r="AK30" s="297"/>
      <c r="AL30" s="297"/>
      <c r="AM30" s="297"/>
      <c r="AN30" s="298"/>
      <c r="AO30" s="293"/>
      <c r="AP30" s="294"/>
      <c r="AQ30" s="294"/>
      <c r="AR30" s="294"/>
      <c r="AS30" s="294"/>
      <c r="AT30" s="294"/>
      <c r="AU30" s="294"/>
      <c r="AV30" s="294"/>
      <c r="AW30" s="294"/>
      <c r="AX30" s="294"/>
      <c r="AY30" s="294"/>
      <c r="AZ30" s="294"/>
      <c r="BA30" s="294"/>
      <c r="BB30" s="294"/>
      <c r="BC30" s="294"/>
      <c r="BD30" s="294"/>
      <c r="BE30" s="294"/>
      <c r="BF30" s="294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4"/>
      <c r="BU30" s="294"/>
      <c r="BV30" s="294"/>
      <c r="BW30" s="295"/>
      <c r="BX30" s="290" t="s">
        <v>19</v>
      </c>
      <c r="BY30" s="291"/>
      <c r="BZ30" s="291"/>
      <c r="CA30" s="291"/>
      <c r="CB30" s="291"/>
      <c r="CC30" s="291"/>
      <c r="CD30" s="291"/>
      <c r="CE30" s="291"/>
      <c r="CF30" s="291"/>
      <c r="CG30" s="291"/>
      <c r="CH30" s="291"/>
      <c r="CI30" s="291"/>
      <c r="CJ30" s="291"/>
      <c r="CK30" s="291"/>
      <c r="CL30" s="291"/>
      <c r="CM30" s="291"/>
      <c r="CN30" s="291"/>
      <c r="CO30" s="291"/>
      <c r="CP30" s="291"/>
      <c r="CQ30" s="291"/>
      <c r="CR30" s="291"/>
      <c r="CS30" s="291"/>
      <c r="CT30" s="291"/>
      <c r="CU30" s="291"/>
      <c r="CV30" s="291"/>
      <c r="CW30" s="291"/>
      <c r="CX30" s="291"/>
      <c r="CY30" s="291"/>
      <c r="CZ30" s="291"/>
      <c r="DA30" s="291"/>
      <c r="DB30" s="291"/>
      <c r="DC30" s="291"/>
      <c r="DD30" s="291"/>
      <c r="DE30" s="291"/>
      <c r="DF30" s="291"/>
      <c r="DG30" s="291"/>
      <c r="DH30" s="291"/>
      <c r="DI30" s="291"/>
      <c r="DJ30" s="291"/>
      <c r="DK30" s="291"/>
      <c r="DL30" s="291"/>
      <c r="DM30" s="291"/>
      <c r="DN30" s="291"/>
      <c r="DO30" s="292"/>
      <c r="DP30" s="290" t="s">
        <v>20</v>
      </c>
      <c r="DQ30" s="291"/>
      <c r="DR30" s="291"/>
      <c r="DS30" s="291"/>
      <c r="DT30" s="291"/>
      <c r="DU30" s="291"/>
      <c r="DV30" s="291"/>
      <c r="DW30" s="291"/>
      <c r="DX30" s="291"/>
      <c r="DY30" s="291"/>
      <c r="DZ30" s="291"/>
      <c r="EA30" s="291"/>
      <c r="EB30" s="291"/>
      <c r="EC30" s="291"/>
      <c r="ED30" s="291"/>
      <c r="EE30" s="291"/>
      <c r="EF30" s="291"/>
      <c r="EG30" s="291"/>
      <c r="EH30" s="291"/>
      <c r="EI30" s="291"/>
      <c r="EJ30" s="291"/>
      <c r="EK30" s="291"/>
      <c r="EL30" s="291"/>
      <c r="EM30" s="291"/>
      <c r="EN30" s="291"/>
      <c r="EO30" s="291"/>
      <c r="EP30" s="291"/>
      <c r="EQ30" s="291"/>
      <c r="ER30" s="291"/>
      <c r="ES30" s="291"/>
      <c r="ET30" s="291"/>
      <c r="EU30" s="291"/>
      <c r="EV30" s="291"/>
      <c r="EW30" s="291"/>
      <c r="EX30" s="291"/>
      <c r="EY30" s="291"/>
      <c r="EZ30" s="291"/>
      <c r="FA30" s="291"/>
      <c r="FB30" s="291"/>
      <c r="FC30" s="291"/>
      <c r="FD30" s="291"/>
      <c r="FE30" s="291"/>
      <c r="FF30" s="291"/>
      <c r="FG30" s="292"/>
    </row>
    <row r="31" spans="1:163" s="4" customFormat="1" ht="13.5" customHeight="1" x14ac:dyDescent="0.2">
      <c r="A31" s="311"/>
      <c r="B31" s="312"/>
      <c r="C31" s="312"/>
      <c r="D31" s="312"/>
      <c r="E31" s="312"/>
      <c r="F31" s="312"/>
      <c r="G31" s="312"/>
      <c r="H31" s="312"/>
      <c r="I31" s="312"/>
      <c r="J31" s="313"/>
      <c r="K31" s="290" t="s">
        <v>25</v>
      </c>
      <c r="L31" s="291"/>
      <c r="M31" s="291"/>
      <c r="N31" s="291"/>
      <c r="O31" s="291"/>
      <c r="P31" s="291"/>
      <c r="Q31" s="291"/>
      <c r="R31" s="291"/>
      <c r="S31" s="291"/>
      <c r="T31" s="291"/>
      <c r="U31" s="291"/>
      <c r="V31" s="291"/>
      <c r="W31" s="291"/>
      <c r="X31" s="291"/>
      <c r="Y31" s="292"/>
      <c r="Z31" s="290" t="s">
        <v>26</v>
      </c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2"/>
      <c r="AO31" s="293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4"/>
      <c r="BU31" s="294"/>
      <c r="BV31" s="294"/>
      <c r="BW31" s="295"/>
      <c r="BX31" s="296"/>
      <c r="BY31" s="297"/>
      <c r="BZ31" s="297"/>
      <c r="CA31" s="297"/>
      <c r="CB31" s="297"/>
      <c r="CC31" s="297"/>
      <c r="CD31" s="297"/>
      <c r="CE31" s="297"/>
      <c r="CF31" s="297"/>
      <c r="CG31" s="297"/>
      <c r="CH31" s="297"/>
      <c r="CI31" s="297"/>
      <c r="CJ31" s="297"/>
      <c r="CK31" s="297"/>
      <c r="CL31" s="297"/>
      <c r="CM31" s="297"/>
      <c r="CN31" s="297"/>
      <c r="CO31" s="297"/>
      <c r="CP31" s="297"/>
      <c r="CQ31" s="297"/>
      <c r="CR31" s="297"/>
      <c r="CS31" s="297"/>
      <c r="CT31" s="297"/>
      <c r="CU31" s="297"/>
      <c r="CV31" s="297"/>
      <c r="CW31" s="297"/>
      <c r="CX31" s="297"/>
      <c r="CY31" s="297"/>
      <c r="CZ31" s="297"/>
      <c r="DA31" s="297"/>
      <c r="DB31" s="297"/>
      <c r="DC31" s="297"/>
      <c r="DD31" s="297"/>
      <c r="DE31" s="297"/>
      <c r="DF31" s="297"/>
      <c r="DG31" s="297"/>
      <c r="DH31" s="297"/>
      <c r="DI31" s="297"/>
      <c r="DJ31" s="297"/>
      <c r="DK31" s="297"/>
      <c r="DL31" s="297"/>
      <c r="DM31" s="297"/>
      <c r="DN31" s="297"/>
      <c r="DO31" s="298"/>
      <c r="DP31" s="296"/>
      <c r="DQ31" s="297"/>
      <c r="DR31" s="297"/>
      <c r="DS31" s="297"/>
      <c r="DT31" s="297"/>
      <c r="DU31" s="297"/>
      <c r="DV31" s="297"/>
      <c r="DW31" s="297"/>
      <c r="DX31" s="297"/>
      <c r="DY31" s="297"/>
      <c r="DZ31" s="297"/>
      <c r="EA31" s="297"/>
      <c r="EB31" s="297"/>
      <c r="EC31" s="297"/>
      <c r="ED31" s="297"/>
      <c r="EE31" s="297"/>
      <c r="EF31" s="297"/>
      <c r="EG31" s="297"/>
      <c r="EH31" s="297"/>
      <c r="EI31" s="297"/>
      <c r="EJ31" s="297"/>
      <c r="EK31" s="297"/>
      <c r="EL31" s="297"/>
      <c r="EM31" s="297"/>
      <c r="EN31" s="297"/>
      <c r="EO31" s="297"/>
      <c r="EP31" s="297"/>
      <c r="EQ31" s="297"/>
      <c r="ER31" s="297"/>
      <c r="ES31" s="297"/>
      <c r="ET31" s="297"/>
      <c r="EU31" s="297"/>
      <c r="EV31" s="297"/>
      <c r="EW31" s="297"/>
      <c r="EX31" s="297"/>
      <c r="EY31" s="297"/>
      <c r="EZ31" s="297"/>
      <c r="FA31" s="297"/>
      <c r="FB31" s="297"/>
      <c r="FC31" s="297"/>
      <c r="FD31" s="297"/>
      <c r="FE31" s="297"/>
      <c r="FF31" s="297"/>
      <c r="FG31" s="298"/>
    </row>
    <row r="32" spans="1:163" s="4" customFormat="1" ht="41.25" customHeight="1" x14ac:dyDescent="0.2">
      <c r="A32" s="311"/>
      <c r="B32" s="312"/>
      <c r="C32" s="312"/>
      <c r="D32" s="312"/>
      <c r="E32" s="312"/>
      <c r="F32" s="312"/>
      <c r="G32" s="312"/>
      <c r="H32" s="312"/>
      <c r="I32" s="312"/>
      <c r="J32" s="313"/>
      <c r="K32" s="293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5"/>
      <c r="Z32" s="293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5"/>
      <c r="AO32" s="293"/>
      <c r="AP32" s="294"/>
      <c r="AQ32" s="294"/>
      <c r="AR32" s="294"/>
      <c r="AS32" s="294"/>
      <c r="AT32" s="294"/>
      <c r="AU32" s="294"/>
      <c r="AV32" s="294"/>
      <c r="AW32" s="294"/>
      <c r="AX32" s="294"/>
      <c r="AY32" s="294"/>
      <c r="AZ32" s="294"/>
      <c r="BA32" s="294"/>
      <c r="BB32" s="294"/>
      <c r="BC32" s="294"/>
      <c r="BD32" s="294"/>
      <c r="BE32" s="294"/>
      <c r="BF32" s="294"/>
      <c r="BG32" s="294"/>
      <c r="BH32" s="294"/>
      <c r="BI32" s="294"/>
      <c r="BJ32" s="294"/>
      <c r="BK32" s="294"/>
      <c r="BL32" s="294"/>
      <c r="BM32" s="294"/>
      <c r="BN32" s="294"/>
      <c r="BO32" s="294"/>
      <c r="BP32" s="294"/>
      <c r="BQ32" s="294"/>
      <c r="BR32" s="294"/>
      <c r="BS32" s="294"/>
      <c r="BT32" s="294"/>
      <c r="BU32" s="294"/>
      <c r="BV32" s="294"/>
      <c r="BW32" s="295"/>
      <c r="BX32" s="299" t="s">
        <v>17</v>
      </c>
      <c r="BY32" s="300"/>
      <c r="BZ32" s="300"/>
      <c r="CA32" s="300"/>
      <c r="CB32" s="300"/>
      <c r="CC32" s="300"/>
      <c r="CD32" s="300"/>
      <c r="CE32" s="300"/>
      <c r="CF32" s="300"/>
      <c r="CG32" s="300"/>
      <c r="CH32" s="300"/>
      <c r="CI32" s="300"/>
      <c r="CJ32" s="300"/>
      <c r="CK32" s="300"/>
      <c r="CL32" s="300"/>
      <c r="CM32" s="300"/>
      <c r="CN32" s="300"/>
      <c r="CO32" s="300"/>
      <c r="CP32" s="300"/>
      <c r="CQ32" s="300"/>
      <c r="CR32" s="300"/>
      <c r="CS32" s="301"/>
      <c r="CT32" s="299" t="s">
        <v>18</v>
      </c>
      <c r="CU32" s="300"/>
      <c r="CV32" s="300"/>
      <c r="CW32" s="300"/>
      <c r="CX32" s="300"/>
      <c r="CY32" s="300"/>
      <c r="CZ32" s="300"/>
      <c r="DA32" s="300"/>
      <c r="DB32" s="300"/>
      <c r="DC32" s="300"/>
      <c r="DD32" s="300"/>
      <c r="DE32" s="300"/>
      <c r="DF32" s="300"/>
      <c r="DG32" s="300"/>
      <c r="DH32" s="300"/>
      <c r="DI32" s="300"/>
      <c r="DJ32" s="300"/>
      <c r="DK32" s="300"/>
      <c r="DL32" s="300"/>
      <c r="DM32" s="300"/>
      <c r="DN32" s="300"/>
      <c r="DO32" s="301"/>
      <c r="DP32" s="299" t="s">
        <v>17</v>
      </c>
      <c r="DQ32" s="300"/>
      <c r="DR32" s="300"/>
      <c r="DS32" s="300"/>
      <c r="DT32" s="300"/>
      <c r="DU32" s="300"/>
      <c r="DV32" s="300"/>
      <c r="DW32" s="300"/>
      <c r="DX32" s="300"/>
      <c r="DY32" s="300"/>
      <c r="DZ32" s="300"/>
      <c r="EA32" s="300"/>
      <c r="EB32" s="300"/>
      <c r="EC32" s="300"/>
      <c r="ED32" s="300"/>
      <c r="EE32" s="300"/>
      <c r="EF32" s="300"/>
      <c r="EG32" s="300"/>
      <c r="EH32" s="300"/>
      <c r="EI32" s="300"/>
      <c r="EJ32" s="300"/>
      <c r="EK32" s="301"/>
      <c r="EL32" s="299" t="s">
        <v>18</v>
      </c>
      <c r="EM32" s="300"/>
      <c r="EN32" s="300"/>
      <c r="EO32" s="300"/>
      <c r="EP32" s="300"/>
      <c r="EQ32" s="300"/>
      <c r="ER32" s="300"/>
      <c r="ES32" s="300"/>
      <c r="ET32" s="300"/>
      <c r="EU32" s="300"/>
      <c r="EV32" s="300"/>
      <c r="EW32" s="300"/>
      <c r="EX32" s="300"/>
      <c r="EY32" s="300"/>
      <c r="EZ32" s="300"/>
      <c r="FA32" s="300"/>
      <c r="FB32" s="300"/>
      <c r="FC32" s="300"/>
      <c r="FD32" s="300"/>
      <c r="FE32" s="300"/>
      <c r="FF32" s="300"/>
      <c r="FG32" s="301"/>
    </row>
    <row r="33" spans="1:163" s="4" customFormat="1" ht="51" customHeight="1" x14ac:dyDescent="0.2">
      <c r="A33" s="314"/>
      <c r="B33" s="315"/>
      <c r="C33" s="315"/>
      <c r="D33" s="315"/>
      <c r="E33" s="315"/>
      <c r="F33" s="315"/>
      <c r="G33" s="315"/>
      <c r="H33" s="315"/>
      <c r="I33" s="315"/>
      <c r="J33" s="316"/>
      <c r="K33" s="296"/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7"/>
      <c r="Y33" s="298"/>
      <c r="Z33" s="296"/>
      <c r="AA33" s="297"/>
      <c r="AB33" s="297"/>
      <c r="AC33" s="297"/>
      <c r="AD33" s="297"/>
      <c r="AE33" s="297"/>
      <c r="AF33" s="297"/>
      <c r="AG33" s="297"/>
      <c r="AH33" s="297"/>
      <c r="AI33" s="297"/>
      <c r="AJ33" s="297"/>
      <c r="AK33" s="297"/>
      <c r="AL33" s="297"/>
      <c r="AM33" s="297"/>
      <c r="AN33" s="298"/>
      <c r="AO33" s="296"/>
      <c r="AP33" s="297"/>
      <c r="AQ33" s="297"/>
      <c r="AR33" s="297"/>
      <c r="AS33" s="297"/>
      <c r="AT33" s="297"/>
      <c r="AU33" s="297"/>
      <c r="AV33" s="297"/>
      <c r="AW33" s="297"/>
      <c r="AX33" s="297"/>
      <c r="AY33" s="297"/>
      <c r="AZ33" s="297"/>
      <c r="BA33" s="297"/>
      <c r="BB33" s="297"/>
      <c r="BC33" s="297"/>
      <c r="BD33" s="297"/>
      <c r="BE33" s="297"/>
      <c r="BF33" s="297"/>
      <c r="BG33" s="297"/>
      <c r="BH33" s="297"/>
      <c r="BI33" s="297"/>
      <c r="BJ33" s="297"/>
      <c r="BK33" s="297"/>
      <c r="BL33" s="297"/>
      <c r="BM33" s="297"/>
      <c r="BN33" s="297"/>
      <c r="BO33" s="297"/>
      <c r="BP33" s="297"/>
      <c r="BQ33" s="297"/>
      <c r="BR33" s="297"/>
      <c r="BS33" s="297"/>
      <c r="BT33" s="297"/>
      <c r="BU33" s="297"/>
      <c r="BV33" s="297"/>
      <c r="BW33" s="298"/>
      <c r="BX33" s="299" t="s">
        <v>37</v>
      </c>
      <c r="BY33" s="300"/>
      <c r="BZ33" s="300"/>
      <c r="CA33" s="300"/>
      <c r="CB33" s="300"/>
      <c r="CC33" s="300"/>
      <c r="CD33" s="300"/>
      <c r="CE33" s="300"/>
      <c r="CF33" s="300"/>
      <c r="CG33" s="300"/>
      <c r="CH33" s="301"/>
      <c r="CI33" s="299" t="s">
        <v>21</v>
      </c>
      <c r="CJ33" s="300"/>
      <c r="CK33" s="300"/>
      <c r="CL33" s="300"/>
      <c r="CM33" s="300"/>
      <c r="CN33" s="300"/>
      <c r="CO33" s="300"/>
      <c r="CP33" s="300"/>
      <c r="CQ33" s="300"/>
      <c r="CR33" s="300"/>
      <c r="CS33" s="301"/>
      <c r="CT33" s="299" t="s">
        <v>37</v>
      </c>
      <c r="CU33" s="300"/>
      <c r="CV33" s="300"/>
      <c r="CW33" s="300"/>
      <c r="CX33" s="300"/>
      <c r="CY33" s="300"/>
      <c r="CZ33" s="300"/>
      <c r="DA33" s="300"/>
      <c r="DB33" s="300"/>
      <c r="DC33" s="300"/>
      <c r="DD33" s="301"/>
      <c r="DE33" s="299" t="s">
        <v>21</v>
      </c>
      <c r="DF33" s="300"/>
      <c r="DG33" s="300"/>
      <c r="DH33" s="300"/>
      <c r="DI33" s="300"/>
      <c r="DJ33" s="300"/>
      <c r="DK33" s="300"/>
      <c r="DL33" s="300"/>
      <c r="DM33" s="300"/>
      <c r="DN33" s="300"/>
      <c r="DO33" s="301"/>
      <c r="DP33" s="299" t="s">
        <v>37</v>
      </c>
      <c r="DQ33" s="300"/>
      <c r="DR33" s="300"/>
      <c r="DS33" s="300"/>
      <c r="DT33" s="300"/>
      <c r="DU33" s="300"/>
      <c r="DV33" s="300"/>
      <c r="DW33" s="300"/>
      <c r="DX33" s="300"/>
      <c r="DY33" s="300"/>
      <c r="DZ33" s="301"/>
      <c r="EA33" s="299" t="s">
        <v>21</v>
      </c>
      <c r="EB33" s="300"/>
      <c r="EC33" s="300"/>
      <c r="ED33" s="300"/>
      <c r="EE33" s="300"/>
      <c r="EF33" s="300"/>
      <c r="EG33" s="300"/>
      <c r="EH33" s="300"/>
      <c r="EI33" s="300"/>
      <c r="EJ33" s="300"/>
      <c r="EK33" s="301"/>
      <c r="EL33" s="299" t="s">
        <v>37</v>
      </c>
      <c r="EM33" s="300"/>
      <c r="EN33" s="300"/>
      <c r="EO33" s="300"/>
      <c r="EP33" s="300"/>
      <c r="EQ33" s="300"/>
      <c r="ER33" s="300"/>
      <c r="ES33" s="300"/>
      <c r="ET33" s="300"/>
      <c r="EU33" s="300"/>
      <c r="EV33" s="301"/>
      <c r="EW33" s="299" t="s">
        <v>21</v>
      </c>
      <c r="EX33" s="300"/>
      <c r="EY33" s="300"/>
      <c r="EZ33" s="300"/>
      <c r="FA33" s="300"/>
      <c r="FB33" s="300"/>
      <c r="FC33" s="300"/>
      <c r="FD33" s="300"/>
      <c r="FE33" s="300"/>
      <c r="FF33" s="300"/>
      <c r="FG33" s="301"/>
    </row>
    <row r="34" spans="1:163" s="4" customFormat="1" ht="24.75" customHeight="1" x14ac:dyDescent="0.2">
      <c r="A34" s="288" t="s">
        <v>31</v>
      </c>
      <c r="B34" s="289"/>
      <c r="C34" s="289"/>
      <c r="D34" s="289"/>
      <c r="E34" s="289"/>
      <c r="F34" s="289"/>
      <c r="G34" s="289"/>
      <c r="H34" s="289"/>
      <c r="I34" s="289"/>
      <c r="J34" s="7"/>
      <c r="K34" s="277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278"/>
      <c r="X34" s="278"/>
      <c r="Y34" s="279"/>
      <c r="Z34" s="277"/>
      <c r="AA34" s="278"/>
      <c r="AB34" s="278"/>
      <c r="AC34" s="278"/>
      <c r="AD34" s="278"/>
      <c r="AE34" s="278"/>
      <c r="AF34" s="278"/>
      <c r="AG34" s="278"/>
      <c r="AH34" s="278"/>
      <c r="AI34" s="278"/>
      <c r="AJ34" s="278"/>
      <c r="AK34" s="278"/>
      <c r="AL34" s="278"/>
      <c r="AM34" s="278"/>
      <c r="AN34" s="279"/>
      <c r="AO34" s="277"/>
      <c r="AP34" s="278"/>
      <c r="AQ34" s="278"/>
      <c r="AR34" s="278"/>
      <c r="AS34" s="278"/>
      <c r="AT34" s="278"/>
      <c r="AU34" s="278"/>
      <c r="AV34" s="278"/>
      <c r="AW34" s="278"/>
      <c r="AX34" s="278"/>
      <c r="AY34" s="278"/>
      <c r="AZ34" s="278"/>
      <c r="BA34" s="278"/>
      <c r="BB34" s="278"/>
      <c r="BC34" s="278"/>
      <c r="BD34" s="278"/>
      <c r="BE34" s="278"/>
      <c r="BF34" s="278"/>
      <c r="BG34" s="278"/>
      <c r="BH34" s="278"/>
      <c r="BI34" s="278"/>
      <c r="BJ34" s="278"/>
      <c r="BK34" s="278"/>
      <c r="BL34" s="278"/>
      <c r="BM34" s="278"/>
      <c r="BN34" s="278"/>
      <c r="BO34" s="278"/>
      <c r="BP34" s="278"/>
      <c r="BQ34" s="278"/>
      <c r="BR34" s="278"/>
      <c r="BS34" s="278"/>
      <c r="BT34" s="278"/>
      <c r="BU34" s="278"/>
      <c r="BV34" s="278"/>
      <c r="BW34" s="279"/>
      <c r="BX34" s="277"/>
      <c r="BY34" s="278"/>
      <c r="BZ34" s="278"/>
      <c r="CA34" s="278"/>
      <c r="CB34" s="278"/>
      <c r="CC34" s="278"/>
      <c r="CD34" s="278"/>
      <c r="CE34" s="278"/>
      <c r="CF34" s="278"/>
      <c r="CG34" s="278"/>
      <c r="CH34" s="279"/>
      <c r="CI34" s="277"/>
      <c r="CJ34" s="278"/>
      <c r="CK34" s="278"/>
      <c r="CL34" s="278"/>
      <c r="CM34" s="278"/>
      <c r="CN34" s="278"/>
      <c r="CO34" s="278"/>
      <c r="CP34" s="278"/>
      <c r="CQ34" s="278"/>
      <c r="CR34" s="278"/>
      <c r="CS34" s="279"/>
      <c r="CT34" s="277"/>
      <c r="CU34" s="278"/>
      <c r="CV34" s="278"/>
      <c r="CW34" s="278"/>
      <c r="CX34" s="278"/>
      <c r="CY34" s="278"/>
      <c r="CZ34" s="278"/>
      <c r="DA34" s="278"/>
      <c r="DB34" s="278"/>
      <c r="DC34" s="278"/>
      <c r="DD34" s="279"/>
      <c r="DE34" s="277"/>
      <c r="DF34" s="278"/>
      <c r="DG34" s="278"/>
      <c r="DH34" s="278"/>
      <c r="DI34" s="278"/>
      <c r="DJ34" s="278"/>
      <c r="DK34" s="278"/>
      <c r="DL34" s="278"/>
      <c r="DM34" s="278"/>
      <c r="DN34" s="278"/>
      <c r="DO34" s="279"/>
      <c r="DP34" s="277"/>
      <c r="DQ34" s="278"/>
      <c r="DR34" s="278"/>
      <c r="DS34" s="278"/>
      <c r="DT34" s="278"/>
      <c r="DU34" s="278"/>
      <c r="DV34" s="278"/>
      <c r="DW34" s="278"/>
      <c r="DX34" s="278"/>
      <c r="DY34" s="278"/>
      <c r="DZ34" s="279"/>
      <c r="EA34" s="277"/>
      <c r="EB34" s="278"/>
      <c r="EC34" s="278"/>
      <c r="ED34" s="278"/>
      <c r="EE34" s="278"/>
      <c r="EF34" s="278"/>
      <c r="EG34" s="278"/>
      <c r="EH34" s="278"/>
      <c r="EI34" s="278"/>
      <c r="EJ34" s="278"/>
      <c r="EK34" s="279"/>
      <c r="EL34" s="277"/>
      <c r="EM34" s="278"/>
      <c r="EN34" s="278"/>
      <c r="EO34" s="278"/>
      <c r="EP34" s="278"/>
      <c r="EQ34" s="278"/>
      <c r="ER34" s="278"/>
      <c r="ES34" s="278"/>
      <c r="ET34" s="278"/>
      <c r="EU34" s="278"/>
      <c r="EV34" s="279"/>
      <c r="EW34" s="277"/>
      <c r="EX34" s="278"/>
      <c r="EY34" s="278"/>
      <c r="EZ34" s="278"/>
      <c r="FA34" s="278"/>
      <c r="FB34" s="278"/>
      <c r="FC34" s="278"/>
      <c r="FD34" s="278"/>
      <c r="FE34" s="278"/>
      <c r="FF34" s="278"/>
      <c r="FG34" s="279"/>
    </row>
    <row r="35" spans="1:163" s="4" customFormat="1" ht="24.75" customHeight="1" x14ac:dyDescent="0.2">
      <c r="A35" s="280"/>
      <c r="B35" s="281"/>
      <c r="C35" s="281"/>
      <c r="D35" s="281"/>
      <c r="E35" s="281"/>
      <c r="F35" s="281"/>
      <c r="G35" s="281"/>
      <c r="H35" s="281"/>
      <c r="I35" s="281"/>
      <c r="J35" s="282"/>
      <c r="K35" s="277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9"/>
      <c r="Z35" s="277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9"/>
      <c r="AO35" s="277"/>
      <c r="AP35" s="278"/>
      <c r="AQ35" s="278"/>
      <c r="AR35" s="278"/>
      <c r="AS35" s="278"/>
      <c r="AT35" s="278"/>
      <c r="AU35" s="278"/>
      <c r="AV35" s="278"/>
      <c r="AW35" s="278"/>
      <c r="AX35" s="278"/>
      <c r="AY35" s="278"/>
      <c r="AZ35" s="278"/>
      <c r="BA35" s="278"/>
      <c r="BB35" s="278"/>
      <c r="BC35" s="278"/>
      <c r="BD35" s="278"/>
      <c r="BE35" s="278"/>
      <c r="BF35" s="278"/>
      <c r="BG35" s="278"/>
      <c r="BH35" s="278"/>
      <c r="BI35" s="278"/>
      <c r="BJ35" s="278"/>
      <c r="BK35" s="278"/>
      <c r="BL35" s="278"/>
      <c r="BM35" s="278"/>
      <c r="BN35" s="278"/>
      <c r="BO35" s="278"/>
      <c r="BP35" s="278"/>
      <c r="BQ35" s="278"/>
      <c r="BR35" s="278"/>
      <c r="BS35" s="278"/>
      <c r="BT35" s="278"/>
      <c r="BU35" s="278"/>
      <c r="BV35" s="278"/>
      <c r="BW35" s="279"/>
      <c r="BX35" s="277"/>
      <c r="BY35" s="278"/>
      <c r="BZ35" s="278"/>
      <c r="CA35" s="278"/>
      <c r="CB35" s="278"/>
      <c r="CC35" s="278"/>
      <c r="CD35" s="278"/>
      <c r="CE35" s="278"/>
      <c r="CF35" s="278"/>
      <c r="CG35" s="278"/>
      <c r="CH35" s="279"/>
      <c r="CI35" s="277"/>
      <c r="CJ35" s="278"/>
      <c r="CK35" s="278"/>
      <c r="CL35" s="278"/>
      <c r="CM35" s="278"/>
      <c r="CN35" s="278"/>
      <c r="CO35" s="278"/>
      <c r="CP35" s="278"/>
      <c r="CQ35" s="278"/>
      <c r="CR35" s="278"/>
      <c r="CS35" s="279"/>
      <c r="CT35" s="277"/>
      <c r="CU35" s="278"/>
      <c r="CV35" s="278"/>
      <c r="CW35" s="278"/>
      <c r="CX35" s="278"/>
      <c r="CY35" s="278"/>
      <c r="CZ35" s="278"/>
      <c r="DA35" s="278"/>
      <c r="DB35" s="278"/>
      <c r="DC35" s="278"/>
      <c r="DD35" s="279"/>
      <c r="DE35" s="277"/>
      <c r="DF35" s="278"/>
      <c r="DG35" s="278"/>
      <c r="DH35" s="278"/>
      <c r="DI35" s="278"/>
      <c r="DJ35" s="278"/>
      <c r="DK35" s="278"/>
      <c r="DL35" s="278"/>
      <c r="DM35" s="278"/>
      <c r="DN35" s="278"/>
      <c r="DO35" s="279"/>
      <c r="DP35" s="277"/>
      <c r="DQ35" s="278"/>
      <c r="DR35" s="278"/>
      <c r="DS35" s="278"/>
      <c r="DT35" s="278"/>
      <c r="DU35" s="278"/>
      <c r="DV35" s="278"/>
      <c r="DW35" s="278"/>
      <c r="DX35" s="278"/>
      <c r="DY35" s="278"/>
      <c r="DZ35" s="279"/>
      <c r="EA35" s="277"/>
      <c r="EB35" s="278"/>
      <c r="EC35" s="278"/>
      <c r="ED35" s="278"/>
      <c r="EE35" s="278"/>
      <c r="EF35" s="278"/>
      <c r="EG35" s="278"/>
      <c r="EH35" s="278"/>
      <c r="EI35" s="278"/>
      <c r="EJ35" s="278"/>
      <c r="EK35" s="279"/>
      <c r="EL35" s="277"/>
      <c r="EM35" s="278"/>
      <c r="EN35" s="278"/>
      <c r="EO35" s="278"/>
      <c r="EP35" s="278"/>
      <c r="EQ35" s="278"/>
      <c r="ER35" s="278"/>
      <c r="ES35" s="278"/>
      <c r="ET35" s="278"/>
      <c r="EU35" s="278"/>
      <c r="EV35" s="279"/>
      <c r="EW35" s="277"/>
      <c r="EX35" s="278"/>
      <c r="EY35" s="278"/>
      <c r="EZ35" s="278"/>
      <c r="FA35" s="278"/>
      <c r="FB35" s="278"/>
      <c r="FC35" s="278"/>
      <c r="FD35" s="278"/>
      <c r="FE35" s="278"/>
      <c r="FF35" s="278"/>
      <c r="FG35" s="279"/>
    </row>
    <row r="36" spans="1:163" s="4" customFormat="1" ht="24.75" customHeight="1" x14ac:dyDescent="0.2">
      <c r="A36" s="280"/>
      <c r="B36" s="281"/>
      <c r="C36" s="281"/>
      <c r="D36" s="281"/>
      <c r="E36" s="281"/>
      <c r="F36" s="281"/>
      <c r="G36" s="281"/>
      <c r="H36" s="281"/>
      <c r="I36" s="281"/>
      <c r="J36" s="282"/>
      <c r="K36" s="277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9"/>
      <c r="Z36" s="277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9"/>
      <c r="AO36" s="277"/>
      <c r="AP36" s="278"/>
      <c r="AQ36" s="278"/>
      <c r="AR36" s="278"/>
      <c r="AS36" s="278"/>
      <c r="AT36" s="278"/>
      <c r="AU36" s="278"/>
      <c r="AV36" s="278"/>
      <c r="AW36" s="278"/>
      <c r="AX36" s="278"/>
      <c r="AY36" s="278"/>
      <c r="AZ36" s="278"/>
      <c r="BA36" s="278"/>
      <c r="BB36" s="278"/>
      <c r="BC36" s="278"/>
      <c r="BD36" s="278"/>
      <c r="BE36" s="278"/>
      <c r="BF36" s="278"/>
      <c r="BG36" s="278"/>
      <c r="BH36" s="278"/>
      <c r="BI36" s="278"/>
      <c r="BJ36" s="278"/>
      <c r="BK36" s="278"/>
      <c r="BL36" s="278"/>
      <c r="BM36" s="278"/>
      <c r="BN36" s="278"/>
      <c r="BO36" s="278"/>
      <c r="BP36" s="278"/>
      <c r="BQ36" s="278"/>
      <c r="BR36" s="278"/>
      <c r="BS36" s="278"/>
      <c r="BT36" s="278"/>
      <c r="BU36" s="278"/>
      <c r="BV36" s="278"/>
      <c r="BW36" s="279"/>
      <c r="BX36" s="277"/>
      <c r="BY36" s="278"/>
      <c r="BZ36" s="278"/>
      <c r="CA36" s="278"/>
      <c r="CB36" s="278"/>
      <c r="CC36" s="278"/>
      <c r="CD36" s="278"/>
      <c r="CE36" s="278"/>
      <c r="CF36" s="278"/>
      <c r="CG36" s="278"/>
      <c r="CH36" s="279"/>
      <c r="CI36" s="277"/>
      <c r="CJ36" s="278"/>
      <c r="CK36" s="278"/>
      <c r="CL36" s="278"/>
      <c r="CM36" s="278"/>
      <c r="CN36" s="278"/>
      <c r="CO36" s="278"/>
      <c r="CP36" s="278"/>
      <c r="CQ36" s="278"/>
      <c r="CR36" s="278"/>
      <c r="CS36" s="279"/>
      <c r="CT36" s="277"/>
      <c r="CU36" s="278"/>
      <c r="CV36" s="278"/>
      <c r="CW36" s="278"/>
      <c r="CX36" s="278"/>
      <c r="CY36" s="278"/>
      <c r="CZ36" s="278"/>
      <c r="DA36" s="278"/>
      <c r="DB36" s="278"/>
      <c r="DC36" s="278"/>
      <c r="DD36" s="279"/>
      <c r="DE36" s="277"/>
      <c r="DF36" s="278"/>
      <c r="DG36" s="278"/>
      <c r="DH36" s="278"/>
      <c r="DI36" s="278"/>
      <c r="DJ36" s="278"/>
      <c r="DK36" s="278"/>
      <c r="DL36" s="278"/>
      <c r="DM36" s="278"/>
      <c r="DN36" s="278"/>
      <c r="DO36" s="279"/>
      <c r="DP36" s="277"/>
      <c r="DQ36" s="278"/>
      <c r="DR36" s="278"/>
      <c r="DS36" s="278"/>
      <c r="DT36" s="278"/>
      <c r="DU36" s="278"/>
      <c r="DV36" s="278"/>
      <c r="DW36" s="278"/>
      <c r="DX36" s="278"/>
      <c r="DY36" s="278"/>
      <c r="DZ36" s="279"/>
      <c r="EA36" s="277"/>
      <c r="EB36" s="278"/>
      <c r="EC36" s="278"/>
      <c r="ED36" s="278"/>
      <c r="EE36" s="278"/>
      <c r="EF36" s="278"/>
      <c r="EG36" s="278"/>
      <c r="EH36" s="278"/>
      <c r="EI36" s="278"/>
      <c r="EJ36" s="278"/>
      <c r="EK36" s="279"/>
      <c r="EL36" s="277"/>
      <c r="EM36" s="278"/>
      <c r="EN36" s="278"/>
      <c r="EO36" s="278"/>
      <c r="EP36" s="278"/>
      <c r="EQ36" s="278"/>
      <c r="ER36" s="278"/>
      <c r="ES36" s="278"/>
      <c r="ET36" s="278"/>
      <c r="EU36" s="278"/>
      <c r="EV36" s="279"/>
      <c r="EW36" s="277"/>
      <c r="EX36" s="278"/>
      <c r="EY36" s="278"/>
      <c r="EZ36" s="278"/>
      <c r="FA36" s="278"/>
      <c r="FB36" s="278"/>
      <c r="FC36" s="278"/>
      <c r="FD36" s="278"/>
      <c r="FE36" s="278"/>
      <c r="FF36" s="278"/>
      <c r="FG36" s="279"/>
    </row>
    <row r="37" spans="1:163" s="4" customFormat="1" ht="24.75" customHeight="1" x14ac:dyDescent="0.2">
      <c r="A37" s="280"/>
      <c r="B37" s="281"/>
      <c r="C37" s="281"/>
      <c r="D37" s="281"/>
      <c r="E37" s="281"/>
      <c r="F37" s="281"/>
      <c r="G37" s="281"/>
      <c r="H37" s="281"/>
      <c r="I37" s="281"/>
      <c r="J37" s="282"/>
      <c r="K37" s="277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9"/>
      <c r="Z37" s="277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9"/>
      <c r="AO37" s="277"/>
      <c r="AP37" s="278"/>
      <c r="AQ37" s="278"/>
      <c r="AR37" s="278"/>
      <c r="AS37" s="278"/>
      <c r="AT37" s="278"/>
      <c r="AU37" s="278"/>
      <c r="AV37" s="278"/>
      <c r="AW37" s="278"/>
      <c r="AX37" s="278"/>
      <c r="AY37" s="278"/>
      <c r="AZ37" s="278"/>
      <c r="BA37" s="278"/>
      <c r="BB37" s="278"/>
      <c r="BC37" s="278"/>
      <c r="BD37" s="278"/>
      <c r="BE37" s="278"/>
      <c r="BF37" s="278"/>
      <c r="BG37" s="278"/>
      <c r="BH37" s="278"/>
      <c r="BI37" s="278"/>
      <c r="BJ37" s="278"/>
      <c r="BK37" s="278"/>
      <c r="BL37" s="278"/>
      <c r="BM37" s="278"/>
      <c r="BN37" s="278"/>
      <c r="BO37" s="278"/>
      <c r="BP37" s="278"/>
      <c r="BQ37" s="278"/>
      <c r="BR37" s="278"/>
      <c r="BS37" s="278"/>
      <c r="BT37" s="278"/>
      <c r="BU37" s="278"/>
      <c r="BV37" s="278"/>
      <c r="BW37" s="279"/>
      <c r="BX37" s="277"/>
      <c r="BY37" s="278"/>
      <c r="BZ37" s="278"/>
      <c r="CA37" s="278"/>
      <c r="CB37" s="278"/>
      <c r="CC37" s="278"/>
      <c r="CD37" s="278"/>
      <c r="CE37" s="278"/>
      <c r="CF37" s="278"/>
      <c r="CG37" s="278"/>
      <c r="CH37" s="279"/>
      <c r="CI37" s="277"/>
      <c r="CJ37" s="278"/>
      <c r="CK37" s="278"/>
      <c r="CL37" s="278"/>
      <c r="CM37" s="278"/>
      <c r="CN37" s="278"/>
      <c r="CO37" s="278"/>
      <c r="CP37" s="278"/>
      <c r="CQ37" s="278"/>
      <c r="CR37" s="278"/>
      <c r="CS37" s="279"/>
      <c r="CT37" s="277"/>
      <c r="CU37" s="278"/>
      <c r="CV37" s="278"/>
      <c r="CW37" s="278"/>
      <c r="CX37" s="278"/>
      <c r="CY37" s="278"/>
      <c r="CZ37" s="278"/>
      <c r="DA37" s="278"/>
      <c r="DB37" s="278"/>
      <c r="DC37" s="278"/>
      <c r="DD37" s="279"/>
      <c r="DE37" s="277"/>
      <c r="DF37" s="278"/>
      <c r="DG37" s="278"/>
      <c r="DH37" s="278"/>
      <c r="DI37" s="278"/>
      <c r="DJ37" s="278"/>
      <c r="DK37" s="278"/>
      <c r="DL37" s="278"/>
      <c r="DM37" s="278"/>
      <c r="DN37" s="278"/>
      <c r="DO37" s="279"/>
      <c r="DP37" s="277"/>
      <c r="DQ37" s="278"/>
      <c r="DR37" s="278"/>
      <c r="DS37" s="278"/>
      <c r="DT37" s="278"/>
      <c r="DU37" s="278"/>
      <c r="DV37" s="278"/>
      <c r="DW37" s="278"/>
      <c r="DX37" s="278"/>
      <c r="DY37" s="278"/>
      <c r="DZ37" s="279"/>
      <c r="EA37" s="277"/>
      <c r="EB37" s="278"/>
      <c r="EC37" s="278"/>
      <c r="ED37" s="278"/>
      <c r="EE37" s="278"/>
      <c r="EF37" s="278"/>
      <c r="EG37" s="278"/>
      <c r="EH37" s="278"/>
      <c r="EI37" s="278"/>
      <c r="EJ37" s="278"/>
      <c r="EK37" s="279"/>
      <c r="EL37" s="277"/>
      <c r="EM37" s="278"/>
      <c r="EN37" s="278"/>
      <c r="EO37" s="278"/>
      <c r="EP37" s="278"/>
      <c r="EQ37" s="278"/>
      <c r="ER37" s="278"/>
      <c r="ES37" s="278"/>
      <c r="ET37" s="278"/>
      <c r="EU37" s="278"/>
      <c r="EV37" s="279"/>
      <c r="EW37" s="277"/>
      <c r="EX37" s="278"/>
      <c r="EY37" s="278"/>
      <c r="EZ37" s="278"/>
      <c r="FA37" s="278"/>
      <c r="FB37" s="278"/>
      <c r="FC37" s="278"/>
      <c r="FD37" s="278"/>
      <c r="FE37" s="278"/>
      <c r="FF37" s="278"/>
      <c r="FG37" s="279"/>
    </row>
    <row r="38" spans="1:163" s="4" customFormat="1" ht="24.75" customHeight="1" x14ac:dyDescent="0.2">
      <c r="A38" s="280"/>
      <c r="B38" s="281"/>
      <c r="C38" s="281"/>
      <c r="D38" s="281"/>
      <c r="E38" s="281"/>
      <c r="F38" s="281"/>
      <c r="G38" s="281"/>
      <c r="H38" s="281"/>
      <c r="I38" s="281"/>
      <c r="J38" s="282"/>
      <c r="K38" s="277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  <c r="X38" s="278"/>
      <c r="Y38" s="279"/>
      <c r="Z38" s="277"/>
      <c r="AA38" s="278"/>
      <c r="AB38" s="278"/>
      <c r="AC38" s="278"/>
      <c r="AD38" s="278"/>
      <c r="AE38" s="278"/>
      <c r="AF38" s="278"/>
      <c r="AG38" s="278"/>
      <c r="AH38" s="278"/>
      <c r="AI38" s="278"/>
      <c r="AJ38" s="278"/>
      <c r="AK38" s="278"/>
      <c r="AL38" s="278"/>
      <c r="AM38" s="278"/>
      <c r="AN38" s="279"/>
      <c r="AO38" s="277"/>
      <c r="AP38" s="278"/>
      <c r="AQ38" s="278"/>
      <c r="AR38" s="278"/>
      <c r="AS38" s="278"/>
      <c r="AT38" s="278"/>
      <c r="AU38" s="278"/>
      <c r="AV38" s="278"/>
      <c r="AW38" s="278"/>
      <c r="AX38" s="278"/>
      <c r="AY38" s="278"/>
      <c r="AZ38" s="278"/>
      <c r="BA38" s="278"/>
      <c r="BB38" s="278"/>
      <c r="BC38" s="278"/>
      <c r="BD38" s="278"/>
      <c r="BE38" s="278"/>
      <c r="BF38" s="278"/>
      <c r="BG38" s="278"/>
      <c r="BH38" s="278"/>
      <c r="BI38" s="278"/>
      <c r="BJ38" s="278"/>
      <c r="BK38" s="278"/>
      <c r="BL38" s="278"/>
      <c r="BM38" s="278"/>
      <c r="BN38" s="278"/>
      <c r="BO38" s="278"/>
      <c r="BP38" s="278"/>
      <c r="BQ38" s="278"/>
      <c r="BR38" s="278"/>
      <c r="BS38" s="278"/>
      <c r="BT38" s="278"/>
      <c r="BU38" s="278"/>
      <c r="BV38" s="278"/>
      <c r="BW38" s="279"/>
      <c r="BX38" s="277"/>
      <c r="BY38" s="278"/>
      <c r="BZ38" s="278"/>
      <c r="CA38" s="278"/>
      <c r="CB38" s="278"/>
      <c r="CC38" s="278"/>
      <c r="CD38" s="278"/>
      <c r="CE38" s="278"/>
      <c r="CF38" s="278"/>
      <c r="CG38" s="278"/>
      <c r="CH38" s="279"/>
      <c r="CI38" s="277"/>
      <c r="CJ38" s="278"/>
      <c r="CK38" s="278"/>
      <c r="CL38" s="278"/>
      <c r="CM38" s="278"/>
      <c r="CN38" s="278"/>
      <c r="CO38" s="278"/>
      <c r="CP38" s="278"/>
      <c r="CQ38" s="278"/>
      <c r="CR38" s="278"/>
      <c r="CS38" s="279"/>
      <c r="CT38" s="277"/>
      <c r="CU38" s="278"/>
      <c r="CV38" s="278"/>
      <c r="CW38" s="278"/>
      <c r="CX38" s="278"/>
      <c r="CY38" s="278"/>
      <c r="CZ38" s="278"/>
      <c r="DA38" s="278"/>
      <c r="DB38" s="278"/>
      <c r="DC38" s="278"/>
      <c r="DD38" s="279"/>
      <c r="DE38" s="277"/>
      <c r="DF38" s="278"/>
      <c r="DG38" s="278"/>
      <c r="DH38" s="278"/>
      <c r="DI38" s="278"/>
      <c r="DJ38" s="278"/>
      <c r="DK38" s="278"/>
      <c r="DL38" s="278"/>
      <c r="DM38" s="278"/>
      <c r="DN38" s="278"/>
      <c r="DO38" s="279"/>
      <c r="DP38" s="277"/>
      <c r="DQ38" s="278"/>
      <c r="DR38" s="278"/>
      <c r="DS38" s="278"/>
      <c r="DT38" s="278"/>
      <c r="DU38" s="278"/>
      <c r="DV38" s="278"/>
      <c r="DW38" s="278"/>
      <c r="DX38" s="278"/>
      <c r="DY38" s="278"/>
      <c r="DZ38" s="279"/>
      <c r="EA38" s="277"/>
      <c r="EB38" s="278"/>
      <c r="EC38" s="278"/>
      <c r="ED38" s="278"/>
      <c r="EE38" s="278"/>
      <c r="EF38" s="278"/>
      <c r="EG38" s="278"/>
      <c r="EH38" s="278"/>
      <c r="EI38" s="278"/>
      <c r="EJ38" s="278"/>
      <c r="EK38" s="279"/>
      <c r="EL38" s="277"/>
      <c r="EM38" s="278"/>
      <c r="EN38" s="278"/>
      <c r="EO38" s="278"/>
      <c r="EP38" s="278"/>
      <c r="EQ38" s="278"/>
      <c r="ER38" s="278"/>
      <c r="ES38" s="278"/>
      <c r="ET38" s="278"/>
      <c r="EU38" s="278"/>
      <c r="EV38" s="279"/>
      <c r="EW38" s="277"/>
      <c r="EX38" s="278"/>
      <c r="EY38" s="278"/>
      <c r="EZ38" s="278"/>
      <c r="FA38" s="278"/>
      <c r="FB38" s="278"/>
      <c r="FC38" s="278"/>
      <c r="FD38" s="278"/>
      <c r="FE38" s="278"/>
      <c r="FF38" s="278"/>
      <c r="FG38" s="279"/>
    </row>
    <row r="39" spans="1:163" s="4" customFormat="1" ht="24.75" customHeight="1" x14ac:dyDescent="0.2">
      <c r="A39" s="280"/>
      <c r="B39" s="281"/>
      <c r="C39" s="281"/>
      <c r="D39" s="281"/>
      <c r="E39" s="281"/>
      <c r="F39" s="281"/>
      <c r="G39" s="281"/>
      <c r="H39" s="281"/>
      <c r="I39" s="281"/>
      <c r="J39" s="282"/>
      <c r="K39" s="277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9"/>
      <c r="Z39" s="277"/>
      <c r="AA39" s="278"/>
      <c r="AB39" s="278"/>
      <c r="AC39" s="278"/>
      <c r="AD39" s="278"/>
      <c r="AE39" s="278"/>
      <c r="AF39" s="278"/>
      <c r="AG39" s="278"/>
      <c r="AH39" s="278"/>
      <c r="AI39" s="278"/>
      <c r="AJ39" s="278"/>
      <c r="AK39" s="278"/>
      <c r="AL39" s="278"/>
      <c r="AM39" s="278"/>
      <c r="AN39" s="279"/>
      <c r="AO39" s="277"/>
      <c r="AP39" s="278"/>
      <c r="AQ39" s="278"/>
      <c r="AR39" s="278"/>
      <c r="AS39" s="278"/>
      <c r="AT39" s="278"/>
      <c r="AU39" s="278"/>
      <c r="AV39" s="278"/>
      <c r="AW39" s="278"/>
      <c r="AX39" s="278"/>
      <c r="AY39" s="278"/>
      <c r="AZ39" s="278"/>
      <c r="BA39" s="278"/>
      <c r="BB39" s="278"/>
      <c r="BC39" s="278"/>
      <c r="BD39" s="278"/>
      <c r="BE39" s="278"/>
      <c r="BF39" s="278"/>
      <c r="BG39" s="278"/>
      <c r="BH39" s="278"/>
      <c r="BI39" s="278"/>
      <c r="BJ39" s="278"/>
      <c r="BK39" s="278"/>
      <c r="BL39" s="278"/>
      <c r="BM39" s="278"/>
      <c r="BN39" s="278"/>
      <c r="BO39" s="278"/>
      <c r="BP39" s="278"/>
      <c r="BQ39" s="278"/>
      <c r="BR39" s="278"/>
      <c r="BS39" s="278"/>
      <c r="BT39" s="278"/>
      <c r="BU39" s="278"/>
      <c r="BV39" s="278"/>
      <c r="BW39" s="279"/>
      <c r="BX39" s="277"/>
      <c r="BY39" s="278"/>
      <c r="BZ39" s="278"/>
      <c r="CA39" s="278"/>
      <c r="CB39" s="278"/>
      <c r="CC39" s="278"/>
      <c r="CD39" s="278"/>
      <c r="CE39" s="278"/>
      <c r="CF39" s="278"/>
      <c r="CG39" s="278"/>
      <c r="CH39" s="279"/>
      <c r="CI39" s="277"/>
      <c r="CJ39" s="278"/>
      <c r="CK39" s="278"/>
      <c r="CL39" s="278"/>
      <c r="CM39" s="278"/>
      <c r="CN39" s="278"/>
      <c r="CO39" s="278"/>
      <c r="CP39" s="278"/>
      <c r="CQ39" s="278"/>
      <c r="CR39" s="278"/>
      <c r="CS39" s="279"/>
      <c r="CT39" s="277"/>
      <c r="CU39" s="278"/>
      <c r="CV39" s="278"/>
      <c r="CW39" s="278"/>
      <c r="CX39" s="278"/>
      <c r="CY39" s="278"/>
      <c r="CZ39" s="278"/>
      <c r="DA39" s="278"/>
      <c r="DB39" s="278"/>
      <c r="DC39" s="278"/>
      <c r="DD39" s="279"/>
      <c r="DE39" s="277"/>
      <c r="DF39" s="278"/>
      <c r="DG39" s="278"/>
      <c r="DH39" s="278"/>
      <c r="DI39" s="278"/>
      <c r="DJ39" s="278"/>
      <c r="DK39" s="278"/>
      <c r="DL39" s="278"/>
      <c r="DM39" s="278"/>
      <c r="DN39" s="278"/>
      <c r="DO39" s="279"/>
      <c r="DP39" s="277"/>
      <c r="DQ39" s="278"/>
      <c r="DR39" s="278"/>
      <c r="DS39" s="278"/>
      <c r="DT39" s="278"/>
      <c r="DU39" s="278"/>
      <c r="DV39" s="278"/>
      <c r="DW39" s="278"/>
      <c r="DX39" s="278"/>
      <c r="DY39" s="278"/>
      <c r="DZ39" s="279"/>
      <c r="EA39" s="277"/>
      <c r="EB39" s="278"/>
      <c r="EC39" s="278"/>
      <c r="ED39" s="278"/>
      <c r="EE39" s="278"/>
      <c r="EF39" s="278"/>
      <c r="EG39" s="278"/>
      <c r="EH39" s="278"/>
      <c r="EI39" s="278"/>
      <c r="EJ39" s="278"/>
      <c r="EK39" s="279"/>
      <c r="EL39" s="277"/>
      <c r="EM39" s="278"/>
      <c r="EN39" s="278"/>
      <c r="EO39" s="278"/>
      <c r="EP39" s="278"/>
      <c r="EQ39" s="278"/>
      <c r="ER39" s="278"/>
      <c r="ES39" s="278"/>
      <c r="ET39" s="278"/>
      <c r="EU39" s="278"/>
      <c r="EV39" s="279"/>
      <c r="EW39" s="277"/>
      <c r="EX39" s="278"/>
      <c r="EY39" s="278"/>
      <c r="EZ39" s="278"/>
      <c r="FA39" s="278"/>
      <c r="FB39" s="278"/>
      <c r="FC39" s="278"/>
      <c r="FD39" s="278"/>
      <c r="FE39" s="278"/>
      <c r="FF39" s="278"/>
      <c r="FG39" s="279"/>
    </row>
    <row r="40" spans="1:163" s="4" customFormat="1" ht="24.75" customHeight="1" x14ac:dyDescent="0.2">
      <c r="A40" s="272" t="s">
        <v>38</v>
      </c>
      <c r="B40" s="273"/>
      <c r="C40" s="273"/>
      <c r="D40" s="273"/>
      <c r="E40" s="273"/>
      <c r="F40" s="273"/>
      <c r="G40" s="273"/>
      <c r="H40" s="273"/>
      <c r="I40" s="273"/>
      <c r="J40" s="274"/>
      <c r="K40" s="277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9"/>
      <c r="Z40" s="277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279"/>
      <c r="AO40" s="277"/>
      <c r="AP40" s="278"/>
      <c r="AQ40" s="278"/>
      <c r="AR40" s="278"/>
      <c r="AS40" s="278"/>
      <c r="AT40" s="278"/>
      <c r="AU40" s="278"/>
      <c r="AV40" s="278"/>
      <c r="AW40" s="278"/>
      <c r="AX40" s="278"/>
      <c r="AY40" s="278"/>
      <c r="AZ40" s="278"/>
      <c r="BA40" s="278"/>
      <c r="BB40" s="278"/>
      <c r="BC40" s="278"/>
      <c r="BD40" s="278"/>
      <c r="BE40" s="278"/>
      <c r="BF40" s="278"/>
      <c r="BG40" s="278"/>
      <c r="BH40" s="278"/>
      <c r="BI40" s="278"/>
      <c r="BJ40" s="278"/>
      <c r="BK40" s="278"/>
      <c r="BL40" s="278"/>
      <c r="BM40" s="278"/>
      <c r="BN40" s="278"/>
      <c r="BO40" s="278"/>
      <c r="BP40" s="278"/>
      <c r="BQ40" s="278"/>
      <c r="BR40" s="278"/>
      <c r="BS40" s="278"/>
      <c r="BT40" s="278"/>
      <c r="BU40" s="278"/>
      <c r="BV40" s="278"/>
      <c r="BW40" s="279"/>
      <c r="BX40" s="277"/>
      <c r="BY40" s="278"/>
      <c r="BZ40" s="278"/>
      <c r="CA40" s="278"/>
      <c r="CB40" s="278"/>
      <c r="CC40" s="278"/>
      <c r="CD40" s="278"/>
      <c r="CE40" s="278"/>
      <c r="CF40" s="278"/>
      <c r="CG40" s="278"/>
      <c r="CH40" s="279"/>
      <c r="CI40" s="277"/>
      <c r="CJ40" s="278"/>
      <c r="CK40" s="278"/>
      <c r="CL40" s="278"/>
      <c r="CM40" s="278"/>
      <c r="CN40" s="278"/>
      <c r="CO40" s="278"/>
      <c r="CP40" s="278"/>
      <c r="CQ40" s="278"/>
      <c r="CR40" s="278"/>
      <c r="CS40" s="279"/>
      <c r="CT40" s="277"/>
      <c r="CU40" s="278"/>
      <c r="CV40" s="278"/>
      <c r="CW40" s="278"/>
      <c r="CX40" s="278"/>
      <c r="CY40" s="278"/>
      <c r="CZ40" s="278"/>
      <c r="DA40" s="278"/>
      <c r="DB40" s="278"/>
      <c r="DC40" s="278"/>
      <c r="DD40" s="279"/>
      <c r="DE40" s="277"/>
      <c r="DF40" s="278"/>
      <c r="DG40" s="278"/>
      <c r="DH40" s="278"/>
      <c r="DI40" s="278"/>
      <c r="DJ40" s="278"/>
      <c r="DK40" s="278"/>
      <c r="DL40" s="278"/>
      <c r="DM40" s="278"/>
      <c r="DN40" s="278"/>
      <c r="DO40" s="279"/>
      <c r="DP40" s="277"/>
      <c r="DQ40" s="278"/>
      <c r="DR40" s="278"/>
      <c r="DS40" s="278"/>
      <c r="DT40" s="278"/>
      <c r="DU40" s="278"/>
      <c r="DV40" s="278"/>
      <c r="DW40" s="278"/>
      <c r="DX40" s="278"/>
      <c r="DY40" s="278"/>
      <c r="DZ40" s="279"/>
      <c r="EA40" s="277"/>
      <c r="EB40" s="278"/>
      <c r="EC40" s="278"/>
      <c r="ED40" s="278"/>
      <c r="EE40" s="278"/>
      <c r="EF40" s="278"/>
      <c r="EG40" s="278"/>
      <c r="EH40" s="278"/>
      <c r="EI40" s="278"/>
      <c r="EJ40" s="278"/>
      <c r="EK40" s="279"/>
      <c r="EL40" s="277"/>
      <c r="EM40" s="278"/>
      <c r="EN40" s="278"/>
      <c r="EO40" s="278"/>
      <c r="EP40" s="278"/>
      <c r="EQ40" s="278"/>
      <c r="ER40" s="278"/>
      <c r="ES40" s="278"/>
      <c r="ET40" s="278"/>
      <c r="EU40" s="278"/>
      <c r="EV40" s="279"/>
      <c r="EW40" s="277"/>
      <c r="EX40" s="278"/>
      <c r="EY40" s="278"/>
      <c r="EZ40" s="278"/>
      <c r="FA40" s="278"/>
      <c r="FB40" s="278"/>
      <c r="FC40" s="278"/>
      <c r="FD40" s="278"/>
      <c r="FE40" s="278"/>
      <c r="FF40" s="278"/>
      <c r="FG40" s="279"/>
    </row>
    <row r="41" spans="1:163" s="4" customFormat="1" ht="3" customHeight="1" x14ac:dyDescent="0.2"/>
    <row r="42" spans="1:163" s="6" customFormat="1" ht="12" x14ac:dyDescent="0.2">
      <c r="F42" s="6" t="s">
        <v>33</v>
      </c>
    </row>
    <row r="43" spans="1:163" x14ac:dyDescent="0.25">
      <c r="A43" s="8" t="s">
        <v>35</v>
      </c>
      <c r="DT43" s="9" t="s">
        <v>36</v>
      </c>
    </row>
    <row r="46" spans="1:163" x14ac:dyDescent="0.25">
      <c r="A46" s="275"/>
      <c r="B46" s="275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  <c r="AA46" s="275"/>
      <c r="AB46" s="275"/>
      <c r="AC46" s="275"/>
      <c r="AD46" s="275"/>
      <c r="AE46" s="275"/>
      <c r="AF46" s="275"/>
      <c r="AG46" s="275"/>
      <c r="AH46" s="275"/>
      <c r="AI46" s="275"/>
      <c r="AJ46" s="275"/>
      <c r="AK46" s="275"/>
      <c r="AL46" s="275"/>
      <c r="AM46" s="275"/>
      <c r="AN46" s="275"/>
      <c r="AO46" s="275"/>
      <c r="AP46" s="275"/>
      <c r="AQ46" s="275"/>
      <c r="AR46" s="275"/>
      <c r="AS46" s="275"/>
      <c r="AT46" s="275"/>
      <c r="AU46" s="275"/>
      <c r="AV46" s="275"/>
      <c r="AW46" s="275"/>
      <c r="AX46" s="275"/>
      <c r="BQ46" s="275"/>
      <c r="BR46" s="275"/>
      <c r="BS46" s="275"/>
      <c r="BT46" s="275"/>
      <c r="BU46" s="275"/>
      <c r="BV46" s="275"/>
      <c r="BW46" s="275"/>
      <c r="BX46" s="275"/>
      <c r="BY46" s="275"/>
      <c r="BZ46" s="275"/>
      <c r="CA46" s="275"/>
      <c r="CB46" s="275"/>
      <c r="CC46" s="275"/>
      <c r="CD46" s="275"/>
      <c r="CE46" s="275"/>
      <c r="CF46" s="275"/>
      <c r="CG46" s="275"/>
      <c r="CH46" s="275"/>
      <c r="CI46" s="275"/>
      <c r="CJ46" s="275"/>
      <c r="CK46" s="275"/>
      <c r="CL46" s="275"/>
      <c r="CM46" s="275"/>
      <c r="CN46" s="275"/>
      <c r="CO46" s="275"/>
      <c r="CP46" s="275"/>
      <c r="CQ46" s="275"/>
      <c r="CR46" s="275"/>
      <c r="CS46" s="275"/>
      <c r="CT46" s="275"/>
      <c r="CU46" s="275"/>
      <c r="CV46" s="275"/>
      <c r="CW46" s="275"/>
      <c r="CX46" s="275"/>
      <c r="CY46" s="275"/>
      <c r="CZ46" s="275"/>
      <c r="DA46" s="275"/>
      <c r="DB46" s="275"/>
      <c r="DC46" s="275"/>
      <c r="DD46" s="275"/>
      <c r="DE46" s="275"/>
      <c r="DF46" s="275"/>
      <c r="DG46" s="275"/>
      <c r="DH46" s="275"/>
      <c r="DI46" s="275"/>
      <c r="DJ46" s="275"/>
      <c r="DK46" s="275"/>
      <c r="DL46" s="275"/>
      <c r="DM46" s="275"/>
      <c r="DN46" s="275"/>
      <c r="DO46" s="275"/>
      <c r="DP46" s="275"/>
      <c r="DQ46" s="275"/>
      <c r="DR46" s="275"/>
      <c r="DS46" s="275"/>
      <c r="DT46" s="275"/>
    </row>
    <row r="47" spans="1:163" x14ac:dyDescent="0.25">
      <c r="A47" s="271" t="s">
        <v>12</v>
      </c>
      <c r="B47" s="271"/>
      <c r="C47" s="271"/>
      <c r="D47" s="271"/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1"/>
      <c r="AO47" s="271"/>
      <c r="AP47" s="271"/>
      <c r="AQ47" s="271"/>
      <c r="AR47" s="271"/>
      <c r="AS47" s="271"/>
      <c r="AT47" s="271"/>
      <c r="AU47" s="271"/>
      <c r="AV47" s="271"/>
      <c r="AW47" s="271"/>
      <c r="AX47" s="271"/>
      <c r="BQ47" s="271" t="s">
        <v>14</v>
      </c>
      <c r="BR47" s="271"/>
      <c r="BS47" s="271"/>
      <c r="BT47" s="271"/>
      <c r="BU47" s="271"/>
      <c r="BV47" s="271"/>
      <c r="BW47" s="271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271"/>
      <c r="CP47" s="271"/>
      <c r="CQ47" s="271"/>
      <c r="CR47" s="271"/>
      <c r="CS47" s="271"/>
      <c r="CT47" s="271"/>
      <c r="CU47" s="271"/>
      <c r="CV47" s="271"/>
      <c r="CW47" s="271"/>
      <c r="CX47" s="271"/>
      <c r="CY47" s="271"/>
      <c r="CZ47" s="271"/>
      <c r="DA47" s="271"/>
      <c r="DB47" s="271"/>
      <c r="DC47" s="271"/>
      <c r="DD47" s="271"/>
      <c r="DE47" s="271"/>
      <c r="DF47" s="271"/>
      <c r="DG47" s="271"/>
      <c r="DH47" s="271"/>
      <c r="DI47" s="271"/>
      <c r="DJ47" s="271"/>
      <c r="DK47" s="271"/>
      <c r="DL47" s="271"/>
      <c r="DM47" s="271"/>
      <c r="DN47" s="271"/>
      <c r="DO47" s="271"/>
      <c r="DP47" s="271"/>
      <c r="DQ47" s="271"/>
      <c r="DR47" s="271"/>
      <c r="DS47" s="271"/>
      <c r="DT47" s="271"/>
    </row>
    <row r="49" spans="1:124" x14ac:dyDescent="0.25">
      <c r="A49" s="275"/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75"/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/>
      <c r="AL49" s="275"/>
      <c r="AM49" s="275"/>
      <c r="AN49" s="275"/>
      <c r="AO49" s="275"/>
      <c r="AP49" s="275"/>
      <c r="AQ49" s="275"/>
      <c r="AR49" s="275"/>
      <c r="AS49" s="275"/>
      <c r="AT49" s="275"/>
      <c r="AU49" s="275"/>
      <c r="AV49" s="275"/>
      <c r="AW49" s="275"/>
      <c r="AX49" s="275"/>
      <c r="BQ49" s="275"/>
      <c r="BR49" s="275"/>
      <c r="BS49" s="275"/>
      <c r="BT49" s="275"/>
      <c r="BU49" s="275"/>
      <c r="BV49" s="275"/>
      <c r="BW49" s="275"/>
      <c r="BX49" s="275"/>
      <c r="BY49" s="275"/>
      <c r="BZ49" s="275"/>
      <c r="CA49" s="275"/>
      <c r="CB49" s="275"/>
      <c r="CC49" s="275"/>
      <c r="CD49" s="275"/>
      <c r="CE49" s="275"/>
      <c r="CF49" s="275"/>
      <c r="CG49" s="275"/>
      <c r="CH49" s="275"/>
      <c r="CI49" s="275"/>
      <c r="CJ49" s="275"/>
      <c r="CK49" s="275"/>
      <c r="CL49" s="275"/>
      <c r="CM49" s="275"/>
      <c r="CN49" s="275"/>
      <c r="CO49" s="275"/>
      <c r="CP49" s="275"/>
      <c r="CQ49" s="275"/>
      <c r="CR49" s="275"/>
      <c r="CS49" s="275"/>
      <c r="CT49" s="275"/>
      <c r="CU49" s="275"/>
      <c r="CV49" s="275"/>
      <c r="CW49" s="275"/>
      <c r="CX49" s="275"/>
      <c r="CY49" s="275"/>
      <c r="CZ49" s="275"/>
      <c r="DA49" s="275"/>
      <c r="DB49" s="275"/>
      <c r="DC49" s="275"/>
      <c r="DD49" s="275"/>
      <c r="DE49" s="275"/>
      <c r="DF49" s="275"/>
      <c r="DG49" s="275"/>
      <c r="DH49" s="275"/>
      <c r="DI49" s="275"/>
      <c r="DJ49" s="275"/>
      <c r="DK49" s="275"/>
      <c r="DL49" s="275"/>
      <c r="DM49" s="275"/>
      <c r="DN49" s="275"/>
      <c r="DO49" s="275"/>
      <c r="DP49" s="275"/>
      <c r="DQ49" s="275"/>
      <c r="DR49" s="275"/>
      <c r="DS49" s="275"/>
      <c r="DT49" s="275"/>
    </row>
    <row r="50" spans="1:124" x14ac:dyDescent="0.25">
      <c r="A50" s="271" t="s">
        <v>12</v>
      </c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1"/>
      <c r="AQ50" s="271"/>
      <c r="AR50" s="271"/>
      <c r="AS50" s="271"/>
      <c r="AT50" s="271"/>
      <c r="AU50" s="271"/>
      <c r="AV50" s="271"/>
      <c r="AW50" s="271"/>
      <c r="AX50" s="271"/>
      <c r="BQ50" s="276" t="s">
        <v>14</v>
      </c>
      <c r="BR50" s="276"/>
      <c r="BS50" s="276"/>
      <c r="BT50" s="276"/>
      <c r="BU50" s="276"/>
      <c r="BV50" s="276"/>
      <c r="BW50" s="276"/>
      <c r="BX50" s="276"/>
      <c r="BY50" s="276"/>
      <c r="BZ50" s="276"/>
      <c r="CA50" s="276"/>
      <c r="CB50" s="276"/>
      <c r="CC50" s="276"/>
      <c r="CD50" s="276"/>
      <c r="CE50" s="276"/>
      <c r="CF50" s="276"/>
      <c r="CG50" s="276"/>
      <c r="CH50" s="276"/>
      <c r="CI50" s="276"/>
      <c r="CJ50" s="276"/>
      <c r="CK50" s="276"/>
      <c r="CL50" s="276"/>
      <c r="CM50" s="276"/>
      <c r="CN50" s="276"/>
      <c r="CO50" s="276"/>
      <c r="CP50" s="276"/>
      <c r="CQ50" s="276"/>
      <c r="CR50" s="276"/>
      <c r="CS50" s="276"/>
      <c r="CT50" s="276"/>
      <c r="CU50" s="276"/>
      <c r="CV50" s="276"/>
      <c r="CW50" s="276"/>
      <c r="CX50" s="276"/>
      <c r="CY50" s="276"/>
      <c r="CZ50" s="276"/>
      <c r="DA50" s="276"/>
      <c r="DB50" s="276"/>
      <c r="DC50" s="276"/>
      <c r="DD50" s="276"/>
      <c r="DE50" s="276"/>
      <c r="DF50" s="276"/>
      <c r="DG50" s="276"/>
      <c r="DH50" s="276"/>
      <c r="DI50" s="276"/>
      <c r="DJ50" s="276"/>
      <c r="DK50" s="276"/>
      <c r="DL50" s="276"/>
      <c r="DM50" s="276"/>
      <c r="DN50" s="276"/>
      <c r="DO50" s="276"/>
      <c r="DP50" s="276"/>
      <c r="DQ50" s="276"/>
      <c r="DR50" s="276"/>
      <c r="DS50" s="276"/>
      <c r="DT50" s="276"/>
    </row>
    <row r="52" spans="1:124" x14ac:dyDescent="0.25">
      <c r="A52" s="275"/>
      <c r="B52" s="275"/>
      <c r="C52" s="275"/>
      <c r="D52" s="275"/>
      <c r="E52" s="275"/>
      <c r="F52" s="275"/>
      <c r="G52" s="275"/>
      <c r="H52" s="275"/>
      <c r="I52" s="275"/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5"/>
      <c r="AH52" s="275"/>
      <c r="AI52" s="275"/>
      <c r="AJ52" s="275"/>
      <c r="AK52" s="275"/>
      <c r="AL52" s="275"/>
      <c r="AM52" s="275"/>
      <c r="AN52" s="275"/>
      <c r="AO52" s="275"/>
      <c r="AP52" s="275"/>
      <c r="AQ52" s="275"/>
      <c r="AR52" s="275"/>
      <c r="AS52" s="275"/>
      <c r="AT52" s="275"/>
      <c r="AU52" s="275"/>
      <c r="AV52" s="275"/>
      <c r="AW52" s="275"/>
      <c r="AX52" s="275"/>
      <c r="BQ52" s="275"/>
      <c r="BR52" s="275"/>
      <c r="BS52" s="275"/>
      <c r="BT52" s="275"/>
      <c r="BU52" s="275"/>
      <c r="BV52" s="275"/>
      <c r="BW52" s="275"/>
      <c r="BX52" s="275"/>
      <c r="BY52" s="275"/>
      <c r="BZ52" s="275"/>
      <c r="CA52" s="275"/>
      <c r="CB52" s="275"/>
      <c r="CC52" s="275"/>
      <c r="CD52" s="275"/>
      <c r="CE52" s="275"/>
      <c r="CF52" s="275"/>
      <c r="CG52" s="275"/>
      <c r="CH52" s="275"/>
      <c r="CI52" s="275"/>
      <c r="CJ52" s="275"/>
      <c r="CK52" s="275"/>
      <c r="CL52" s="275"/>
      <c r="CM52" s="275"/>
      <c r="CN52" s="275"/>
      <c r="CO52" s="275"/>
      <c r="CP52" s="275"/>
      <c r="CQ52" s="275"/>
      <c r="CR52" s="275"/>
      <c r="CS52" s="275"/>
      <c r="CT52" s="275"/>
      <c r="CU52" s="275"/>
      <c r="CV52" s="275"/>
      <c r="CW52" s="275"/>
      <c r="CX52" s="275"/>
      <c r="CY52" s="275"/>
      <c r="CZ52" s="275"/>
      <c r="DA52" s="275"/>
      <c r="DB52" s="275"/>
      <c r="DC52" s="275"/>
      <c r="DD52" s="275"/>
      <c r="DE52" s="275"/>
      <c r="DF52" s="275"/>
      <c r="DG52" s="275"/>
      <c r="DH52" s="275"/>
      <c r="DI52" s="275"/>
      <c r="DJ52" s="275"/>
      <c r="DK52" s="275"/>
      <c r="DL52" s="275"/>
      <c r="DM52" s="275"/>
      <c r="DN52" s="275"/>
      <c r="DO52" s="275"/>
      <c r="DP52" s="275"/>
      <c r="DQ52" s="275"/>
      <c r="DR52" s="275"/>
      <c r="DS52" s="275"/>
      <c r="DT52" s="275"/>
    </row>
    <row r="53" spans="1:124" x14ac:dyDescent="0.25">
      <c r="A53" s="271" t="s">
        <v>12</v>
      </c>
      <c r="B53" s="271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1"/>
      <c r="AQ53" s="271"/>
      <c r="AR53" s="271"/>
      <c r="AS53" s="271"/>
      <c r="AT53" s="271"/>
      <c r="AU53" s="271"/>
      <c r="AV53" s="271"/>
      <c r="AW53" s="271"/>
      <c r="AX53" s="271"/>
      <c r="BQ53" s="276" t="s">
        <v>14</v>
      </c>
      <c r="BR53" s="276"/>
      <c r="BS53" s="276"/>
      <c r="BT53" s="276"/>
      <c r="BU53" s="276"/>
      <c r="BV53" s="276"/>
      <c r="BW53" s="276"/>
      <c r="BX53" s="276"/>
      <c r="BY53" s="276"/>
      <c r="BZ53" s="276"/>
      <c r="CA53" s="276"/>
      <c r="CB53" s="276"/>
      <c r="CC53" s="276"/>
      <c r="CD53" s="276"/>
      <c r="CE53" s="276"/>
      <c r="CF53" s="276"/>
      <c r="CG53" s="276"/>
      <c r="CH53" s="276"/>
      <c r="CI53" s="276"/>
      <c r="CJ53" s="276"/>
      <c r="CK53" s="276"/>
      <c r="CL53" s="276"/>
      <c r="CM53" s="276"/>
      <c r="CN53" s="276"/>
      <c r="CO53" s="276"/>
      <c r="CP53" s="276"/>
      <c r="CQ53" s="276"/>
      <c r="CR53" s="276"/>
      <c r="CS53" s="276"/>
      <c r="CT53" s="276"/>
      <c r="CU53" s="276"/>
      <c r="CV53" s="276"/>
      <c r="CW53" s="276"/>
      <c r="CX53" s="276"/>
      <c r="CY53" s="276"/>
      <c r="CZ53" s="276"/>
      <c r="DA53" s="276"/>
      <c r="DB53" s="276"/>
      <c r="DC53" s="276"/>
      <c r="DD53" s="276"/>
      <c r="DE53" s="276"/>
      <c r="DF53" s="276"/>
      <c r="DG53" s="276"/>
      <c r="DH53" s="276"/>
      <c r="DI53" s="276"/>
      <c r="DJ53" s="276"/>
      <c r="DK53" s="276"/>
      <c r="DL53" s="276"/>
      <c r="DM53" s="276"/>
      <c r="DN53" s="276"/>
      <c r="DO53" s="276"/>
      <c r="DP53" s="276"/>
      <c r="DQ53" s="276"/>
      <c r="DR53" s="276"/>
      <c r="DS53" s="276"/>
      <c r="DT53" s="276"/>
    </row>
  </sheetData>
  <mergeCells count="145">
    <mergeCell ref="DP11:FA11"/>
    <mergeCell ref="DP12:FA12"/>
    <mergeCell ref="DP10:FA10"/>
    <mergeCell ref="DP13:FA13"/>
    <mergeCell ref="A19:FG19"/>
    <mergeCell ref="B25:AN25"/>
    <mergeCell ref="AO25:FG25"/>
    <mergeCell ref="AI20:DY20"/>
    <mergeCell ref="AI21:DY21"/>
    <mergeCell ref="BW22:BZ22"/>
    <mergeCell ref="A17:FG17"/>
    <mergeCell ref="DP14:FA14"/>
    <mergeCell ref="DP15:DQ15"/>
    <mergeCell ref="DR15:DU15"/>
    <mergeCell ref="DV15:DX15"/>
    <mergeCell ref="DY15:EP15"/>
    <mergeCell ref="EQ15:ET15"/>
    <mergeCell ref="EU15:EX15"/>
    <mergeCell ref="EY15:FA15"/>
    <mergeCell ref="BP22:BV22"/>
    <mergeCell ref="CA22:CF22"/>
    <mergeCell ref="CG22:CJ22"/>
    <mergeCell ref="CK22:CQ22"/>
    <mergeCell ref="BX33:CH33"/>
    <mergeCell ref="CI33:CS33"/>
    <mergeCell ref="CT33:DD33"/>
    <mergeCell ref="DE33:DO33"/>
    <mergeCell ref="B27:AN27"/>
    <mergeCell ref="AO27:FG27"/>
    <mergeCell ref="B28:AN28"/>
    <mergeCell ref="AO28:FG28"/>
    <mergeCell ref="A29:J33"/>
    <mergeCell ref="K29:AN30"/>
    <mergeCell ref="AO29:BW33"/>
    <mergeCell ref="BX29:FG29"/>
    <mergeCell ref="BX30:DO31"/>
    <mergeCell ref="DP30:FG31"/>
    <mergeCell ref="B26:AN26"/>
    <mergeCell ref="AO26:FG26"/>
    <mergeCell ref="A34:I34"/>
    <mergeCell ref="K34:Y34"/>
    <mergeCell ref="Z34:AN34"/>
    <mergeCell ref="AO34:BW34"/>
    <mergeCell ref="BX34:CH34"/>
    <mergeCell ref="CI34:CS34"/>
    <mergeCell ref="K31:Y33"/>
    <mergeCell ref="Z31:AN33"/>
    <mergeCell ref="BX32:CS32"/>
    <mergeCell ref="CT34:DD34"/>
    <mergeCell ref="DE34:DO34"/>
    <mergeCell ref="DP34:DZ34"/>
    <mergeCell ref="EA34:EK34"/>
    <mergeCell ref="EL34:EV34"/>
    <mergeCell ref="EW34:FG34"/>
    <mergeCell ref="DP33:DZ33"/>
    <mergeCell ref="EA33:EK33"/>
    <mergeCell ref="EL33:EV33"/>
    <mergeCell ref="EW33:FG33"/>
    <mergeCell ref="CT32:DO32"/>
    <mergeCell ref="DP32:EK32"/>
    <mergeCell ref="EL32:FG32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A39:J39"/>
    <mergeCell ref="K39:Y39"/>
    <mergeCell ref="Z39:AN39"/>
    <mergeCell ref="AO39:BW39"/>
    <mergeCell ref="BX39:CH39"/>
    <mergeCell ref="CI39:CS39"/>
    <mergeCell ref="CT38:DD38"/>
    <mergeCell ref="DE38:DO38"/>
    <mergeCell ref="DP38:DZ38"/>
    <mergeCell ref="EA40:EK40"/>
    <mergeCell ref="EL40:EV40"/>
    <mergeCell ref="EW40:FG40"/>
    <mergeCell ref="BX40:CH40"/>
    <mergeCell ref="CI40:CS40"/>
    <mergeCell ref="CT40:DD40"/>
    <mergeCell ref="DE40:DO40"/>
    <mergeCell ref="CT39:DD39"/>
    <mergeCell ref="DE39:DO39"/>
    <mergeCell ref="DP39:DZ39"/>
    <mergeCell ref="EA39:EK39"/>
    <mergeCell ref="EL39:EV39"/>
    <mergeCell ref="EW39:FG39"/>
    <mergeCell ref="A53:AX53"/>
    <mergeCell ref="A40:J40"/>
    <mergeCell ref="BQ46:DT46"/>
    <mergeCell ref="BQ47:DT47"/>
    <mergeCell ref="BQ49:DT49"/>
    <mergeCell ref="BQ50:DT50"/>
    <mergeCell ref="BQ53:DT53"/>
    <mergeCell ref="A50:AX50"/>
    <mergeCell ref="A52:AX52"/>
    <mergeCell ref="A49:AX49"/>
    <mergeCell ref="A46:AX46"/>
    <mergeCell ref="A47:AX47"/>
    <mergeCell ref="DP40:DZ40"/>
    <mergeCell ref="K40:Y40"/>
    <mergeCell ref="Z40:AN40"/>
    <mergeCell ref="AO40:BW40"/>
    <mergeCell ref="BQ52:DT52"/>
  </mergeCells>
  <pageMargins left="0.51181102362204722" right="0.47244094488188981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4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A8" sqref="A8:FE8"/>
    </sheetView>
  </sheetViews>
  <sheetFormatPr defaultColWidth="0.85546875" defaultRowHeight="15" x14ac:dyDescent="0.25"/>
  <cols>
    <col min="1" max="16384" width="0.85546875" style="1"/>
  </cols>
  <sheetData>
    <row r="1" spans="1:161" s="2" customFormat="1" ht="11.25" customHeight="1" x14ac:dyDescent="0.2">
      <c r="DO1" s="2" t="s">
        <v>70</v>
      </c>
    </row>
    <row r="2" spans="1:161" s="2" customFormat="1" ht="11.25" customHeight="1" x14ac:dyDescent="0.2">
      <c r="DO2" s="2" t="s">
        <v>0</v>
      </c>
    </row>
    <row r="3" spans="1:161" s="2" customFormat="1" ht="11.25" customHeight="1" x14ac:dyDescent="0.2">
      <c r="DO3" s="2" t="s">
        <v>1</v>
      </c>
    </row>
    <row r="4" spans="1:161" s="2" customFormat="1" ht="11.25" customHeight="1" x14ac:dyDescent="0.2">
      <c r="DO4" s="2" t="s">
        <v>3</v>
      </c>
    </row>
    <row r="5" spans="1:161" s="2" customFormat="1" ht="11.25" customHeight="1" x14ac:dyDescent="0.2">
      <c r="DO5" s="2" t="s">
        <v>4</v>
      </c>
    </row>
    <row r="6" spans="1:161" s="2" customFormat="1" ht="11.25" customHeight="1" x14ac:dyDescent="0.2">
      <c r="DO6" s="2" t="s">
        <v>5</v>
      </c>
    </row>
    <row r="8" spans="1:161" ht="15.75" x14ac:dyDescent="0.25">
      <c r="A8" s="324" t="s">
        <v>71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324"/>
      <c r="BD8" s="324"/>
      <c r="BE8" s="324"/>
      <c r="BF8" s="324"/>
      <c r="BG8" s="324"/>
      <c r="BH8" s="324"/>
      <c r="BI8" s="324"/>
      <c r="BJ8" s="324"/>
      <c r="BK8" s="324"/>
      <c r="BL8" s="324"/>
      <c r="BM8" s="324"/>
      <c r="BN8" s="324"/>
      <c r="BO8" s="324"/>
      <c r="BP8" s="324"/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24"/>
      <c r="CD8" s="324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4"/>
      <c r="DI8" s="324"/>
      <c r="DJ8" s="324"/>
      <c r="DK8" s="324"/>
      <c r="DL8" s="324"/>
      <c r="DM8" s="324"/>
      <c r="DN8" s="324"/>
      <c r="DO8" s="324"/>
      <c r="DP8" s="324"/>
      <c r="DQ8" s="324"/>
      <c r="DR8" s="324"/>
      <c r="DS8" s="324"/>
      <c r="DT8" s="324"/>
      <c r="DU8" s="324"/>
      <c r="DV8" s="324"/>
      <c r="DW8" s="324"/>
      <c r="DX8" s="324"/>
      <c r="DY8" s="324"/>
      <c r="DZ8" s="324"/>
      <c r="EA8" s="324"/>
      <c r="EB8" s="324"/>
      <c r="EC8" s="324"/>
      <c r="ED8" s="324"/>
      <c r="EE8" s="324"/>
      <c r="EF8" s="324"/>
      <c r="EG8" s="324"/>
      <c r="EH8" s="324"/>
      <c r="EI8" s="324"/>
      <c r="EJ8" s="324"/>
      <c r="EK8" s="324"/>
      <c r="EL8" s="324"/>
      <c r="EM8" s="324"/>
      <c r="EN8" s="324"/>
      <c r="EO8" s="324"/>
      <c r="EP8" s="324"/>
      <c r="EQ8" s="324"/>
      <c r="ER8" s="324"/>
      <c r="ES8" s="324"/>
      <c r="ET8" s="324"/>
      <c r="EU8" s="324"/>
      <c r="EV8" s="324"/>
      <c r="EW8" s="324"/>
      <c r="EX8" s="324"/>
      <c r="EY8" s="324"/>
      <c r="EZ8" s="324"/>
      <c r="FA8" s="324"/>
      <c r="FB8" s="324"/>
      <c r="FC8" s="324"/>
      <c r="FD8" s="324"/>
      <c r="FE8" s="324"/>
    </row>
    <row r="10" spans="1:161" ht="18" customHeight="1" x14ac:dyDescent="0.25">
      <c r="A10" s="354" t="s">
        <v>72</v>
      </c>
      <c r="B10" s="355"/>
      <c r="C10" s="355"/>
      <c r="D10" s="355"/>
      <c r="E10" s="355"/>
      <c r="F10" s="355"/>
      <c r="G10" s="356"/>
      <c r="H10" s="354" t="s">
        <v>73</v>
      </c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6"/>
      <c r="AF10" s="363" t="s">
        <v>74</v>
      </c>
      <c r="AG10" s="364"/>
      <c r="AH10" s="364"/>
      <c r="AI10" s="364"/>
      <c r="AJ10" s="364"/>
      <c r="AK10" s="364"/>
      <c r="AL10" s="364"/>
      <c r="AM10" s="364"/>
      <c r="AN10" s="364"/>
      <c r="AO10" s="365"/>
      <c r="AP10" s="354" t="s">
        <v>75</v>
      </c>
      <c r="AQ10" s="355"/>
      <c r="AR10" s="355"/>
      <c r="AS10" s="355"/>
      <c r="AT10" s="355"/>
      <c r="AU10" s="355"/>
      <c r="AV10" s="355"/>
      <c r="AW10" s="355"/>
      <c r="AX10" s="355"/>
      <c r="AY10" s="355"/>
      <c r="AZ10" s="355"/>
      <c r="BA10" s="355"/>
      <c r="BB10" s="355"/>
      <c r="BC10" s="355"/>
      <c r="BD10" s="355"/>
      <c r="BE10" s="355"/>
      <c r="BF10" s="355"/>
      <c r="BG10" s="355"/>
      <c r="BH10" s="355"/>
      <c r="BI10" s="355"/>
      <c r="BJ10" s="355"/>
      <c r="BK10" s="355"/>
      <c r="BL10" s="355"/>
      <c r="BM10" s="356"/>
      <c r="BN10" s="354" t="s">
        <v>76</v>
      </c>
      <c r="BO10" s="355"/>
      <c r="BP10" s="355"/>
      <c r="BQ10" s="355"/>
      <c r="BR10" s="355"/>
      <c r="BS10" s="355"/>
      <c r="BT10" s="355"/>
      <c r="BU10" s="355"/>
      <c r="BV10" s="355"/>
      <c r="BW10" s="355"/>
      <c r="BX10" s="355"/>
      <c r="BY10" s="355"/>
      <c r="BZ10" s="355"/>
      <c r="CA10" s="355"/>
      <c r="CB10" s="355"/>
      <c r="CC10" s="355"/>
      <c r="CD10" s="355"/>
      <c r="CE10" s="355"/>
      <c r="CF10" s="355"/>
      <c r="CG10" s="355"/>
      <c r="CH10" s="355"/>
      <c r="CI10" s="355"/>
      <c r="CJ10" s="355"/>
      <c r="CK10" s="356"/>
      <c r="CL10" s="354" t="s">
        <v>31</v>
      </c>
      <c r="CM10" s="355"/>
      <c r="CN10" s="355"/>
      <c r="CO10" s="355"/>
      <c r="CP10" s="355"/>
      <c r="CQ10" s="355"/>
      <c r="CR10" s="355"/>
      <c r="CS10" s="355"/>
      <c r="CT10" s="355"/>
      <c r="CU10" s="355"/>
      <c r="CV10" s="355"/>
      <c r="CW10" s="356"/>
      <c r="CX10" s="346" t="s">
        <v>77</v>
      </c>
      <c r="CY10" s="347"/>
      <c r="CZ10" s="347"/>
      <c r="DA10" s="347"/>
      <c r="DB10" s="347"/>
      <c r="DC10" s="347"/>
      <c r="DD10" s="347"/>
      <c r="DE10" s="347"/>
      <c r="DF10" s="347"/>
      <c r="DG10" s="347"/>
      <c r="DH10" s="347"/>
      <c r="DI10" s="347"/>
      <c r="DJ10" s="347"/>
      <c r="DK10" s="347"/>
      <c r="DL10" s="347"/>
      <c r="DM10" s="347"/>
      <c r="DN10" s="347"/>
      <c r="DO10" s="347"/>
      <c r="DP10" s="347"/>
      <c r="DQ10" s="347"/>
      <c r="DR10" s="347"/>
      <c r="DS10" s="347"/>
      <c r="DT10" s="347"/>
      <c r="DU10" s="347"/>
      <c r="DV10" s="347"/>
      <c r="DW10" s="347"/>
      <c r="DX10" s="347"/>
      <c r="DY10" s="347"/>
      <c r="DZ10" s="347"/>
      <c r="EA10" s="347"/>
      <c r="EB10" s="347"/>
      <c r="EC10" s="347"/>
      <c r="ED10" s="347"/>
      <c r="EE10" s="347"/>
      <c r="EF10" s="347"/>
      <c r="EG10" s="347"/>
      <c r="EH10" s="347"/>
      <c r="EI10" s="347"/>
      <c r="EJ10" s="347"/>
      <c r="EK10" s="347"/>
      <c r="EL10" s="347"/>
      <c r="EM10" s="347"/>
      <c r="EN10" s="347"/>
      <c r="EO10" s="347"/>
      <c r="EP10" s="347"/>
      <c r="EQ10" s="347"/>
      <c r="ER10" s="347"/>
      <c r="ES10" s="347"/>
      <c r="ET10" s="347"/>
      <c r="EU10" s="347"/>
      <c r="EV10" s="347"/>
      <c r="EW10" s="347"/>
      <c r="EX10" s="347"/>
      <c r="EY10" s="347"/>
      <c r="EZ10" s="347"/>
      <c r="FA10" s="347"/>
      <c r="FB10" s="347"/>
      <c r="FC10" s="347"/>
      <c r="FD10" s="347"/>
      <c r="FE10" s="348"/>
    </row>
    <row r="11" spans="1:161" ht="18" customHeight="1" x14ac:dyDescent="0.25">
      <c r="A11" s="357"/>
      <c r="B11" s="358"/>
      <c r="C11" s="358"/>
      <c r="D11" s="358"/>
      <c r="E11" s="358"/>
      <c r="F11" s="358"/>
      <c r="G11" s="359"/>
      <c r="H11" s="357"/>
      <c r="I11" s="358"/>
      <c r="J11" s="358"/>
      <c r="K11" s="358"/>
      <c r="L11" s="358"/>
      <c r="M11" s="358"/>
      <c r="N11" s="358"/>
      <c r="O11" s="358"/>
      <c r="P11" s="358"/>
      <c r="Q11" s="358"/>
      <c r="R11" s="358"/>
      <c r="S11" s="358"/>
      <c r="T11" s="358"/>
      <c r="U11" s="358"/>
      <c r="V11" s="358"/>
      <c r="W11" s="358"/>
      <c r="X11" s="358"/>
      <c r="Y11" s="358"/>
      <c r="Z11" s="358"/>
      <c r="AA11" s="358"/>
      <c r="AB11" s="358"/>
      <c r="AC11" s="358"/>
      <c r="AD11" s="358"/>
      <c r="AE11" s="359"/>
      <c r="AF11" s="366"/>
      <c r="AG11" s="367"/>
      <c r="AH11" s="367"/>
      <c r="AI11" s="367"/>
      <c r="AJ11" s="367"/>
      <c r="AK11" s="367"/>
      <c r="AL11" s="367"/>
      <c r="AM11" s="367"/>
      <c r="AN11" s="367"/>
      <c r="AO11" s="368"/>
      <c r="AP11" s="357"/>
      <c r="AQ11" s="358"/>
      <c r="AR11" s="358"/>
      <c r="AS11" s="358"/>
      <c r="AT11" s="358"/>
      <c r="AU11" s="358"/>
      <c r="AV11" s="358"/>
      <c r="AW11" s="358"/>
      <c r="AX11" s="358"/>
      <c r="AY11" s="358"/>
      <c r="AZ11" s="358"/>
      <c r="BA11" s="358"/>
      <c r="BB11" s="358"/>
      <c r="BC11" s="358"/>
      <c r="BD11" s="358"/>
      <c r="BE11" s="358"/>
      <c r="BF11" s="358"/>
      <c r="BG11" s="358"/>
      <c r="BH11" s="358"/>
      <c r="BI11" s="358"/>
      <c r="BJ11" s="358"/>
      <c r="BK11" s="358"/>
      <c r="BL11" s="358"/>
      <c r="BM11" s="359"/>
      <c r="BN11" s="357"/>
      <c r="BO11" s="358"/>
      <c r="BP11" s="358"/>
      <c r="BQ11" s="358"/>
      <c r="BR11" s="358"/>
      <c r="BS11" s="358"/>
      <c r="BT11" s="358"/>
      <c r="BU11" s="358"/>
      <c r="BV11" s="358"/>
      <c r="BW11" s="358"/>
      <c r="BX11" s="358"/>
      <c r="BY11" s="358"/>
      <c r="BZ11" s="358"/>
      <c r="CA11" s="358"/>
      <c r="CB11" s="358"/>
      <c r="CC11" s="358"/>
      <c r="CD11" s="358"/>
      <c r="CE11" s="358"/>
      <c r="CF11" s="358"/>
      <c r="CG11" s="358"/>
      <c r="CH11" s="358"/>
      <c r="CI11" s="358"/>
      <c r="CJ11" s="358"/>
      <c r="CK11" s="359"/>
      <c r="CL11" s="357"/>
      <c r="CM11" s="358"/>
      <c r="CN11" s="358"/>
      <c r="CO11" s="358"/>
      <c r="CP11" s="358"/>
      <c r="CQ11" s="358"/>
      <c r="CR11" s="358"/>
      <c r="CS11" s="358"/>
      <c r="CT11" s="358"/>
      <c r="CU11" s="358"/>
      <c r="CV11" s="358"/>
      <c r="CW11" s="359"/>
      <c r="CX11" s="26"/>
      <c r="CY11" s="27"/>
      <c r="CZ11" s="352"/>
      <c r="DA11" s="352"/>
      <c r="DB11" s="352"/>
      <c r="DC11" s="352"/>
      <c r="DD11" s="352"/>
      <c r="DE11" s="352"/>
      <c r="DF11" s="353" t="s">
        <v>16</v>
      </c>
      <c r="DG11" s="353"/>
      <c r="DH11" s="353"/>
      <c r="DI11" s="28"/>
      <c r="DJ11" s="26"/>
      <c r="DK11" s="27"/>
      <c r="DL11" s="352"/>
      <c r="DM11" s="352"/>
      <c r="DN11" s="352"/>
      <c r="DO11" s="352"/>
      <c r="DP11" s="352"/>
      <c r="DQ11" s="352"/>
      <c r="DR11" s="353" t="s">
        <v>16</v>
      </c>
      <c r="DS11" s="353"/>
      <c r="DT11" s="353"/>
      <c r="DU11" s="28"/>
      <c r="DV11" s="26"/>
      <c r="DW11" s="27"/>
      <c r="DX11" s="352"/>
      <c r="DY11" s="352"/>
      <c r="DZ11" s="352"/>
      <c r="EA11" s="352"/>
      <c r="EB11" s="352"/>
      <c r="EC11" s="352"/>
      <c r="ED11" s="353" t="s">
        <v>16</v>
      </c>
      <c r="EE11" s="353"/>
      <c r="EF11" s="353"/>
      <c r="EG11" s="28"/>
      <c r="EH11" s="26"/>
      <c r="EI11" s="27"/>
      <c r="EJ11" s="352"/>
      <c r="EK11" s="352"/>
      <c r="EL11" s="352"/>
      <c r="EM11" s="352"/>
      <c r="EN11" s="352"/>
      <c r="EO11" s="352"/>
      <c r="EP11" s="353" t="s">
        <v>16</v>
      </c>
      <c r="EQ11" s="353"/>
      <c r="ER11" s="353"/>
      <c r="ES11" s="28"/>
      <c r="ET11" s="26"/>
      <c r="EU11" s="27"/>
      <c r="EV11" s="352"/>
      <c r="EW11" s="352"/>
      <c r="EX11" s="352"/>
      <c r="EY11" s="352"/>
      <c r="EZ11" s="352"/>
      <c r="FA11" s="352"/>
      <c r="FB11" s="353" t="s">
        <v>16</v>
      </c>
      <c r="FC11" s="353"/>
      <c r="FD11" s="353"/>
      <c r="FE11" s="28"/>
    </row>
    <row r="12" spans="1:161" ht="8.1" customHeight="1" x14ac:dyDescent="0.25">
      <c r="A12" s="360"/>
      <c r="B12" s="361"/>
      <c r="C12" s="361"/>
      <c r="D12" s="361"/>
      <c r="E12" s="361"/>
      <c r="F12" s="361"/>
      <c r="G12" s="362"/>
      <c r="H12" s="360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1"/>
      <c r="AE12" s="362"/>
      <c r="AF12" s="369"/>
      <c r="AG12" s="370"/>
      <c r="AH12" s="370"/>
      <c r="AI12" s="370"/>
      <c r="AJ12" s="370"/>
      <c r="AK12" s="370"/>
      <c r="AL12" s="370"/>
      <c r="AM12" s="370"/>
      <c r="AN12" s="370"/>
      <c r="AO12" s="371"/>
      <c r="AP12" s="360"/>
      <c r="AQ12" s="361"/>
      <c r="AR12" s="361"/>
      <c r="AS12" s="361"/>
      <c r="AT12" s="361"/>
      <c r="AU12" s="361"/>
      <c r="AV12" s="361"/>
      <c r="AW12" s="361"/>
      <c r="AX12" s="361"/>
      <c r="AY12" s="361"/>
      <c r="AZ12" s="361"/>
      <c r="BA12" s="361"/>
      <c r="BB12" s="361"/>
      <c r="BC12" s="361"/>
      <c r="BD12" s="361"/>
      <c r="BE12" s="361"/>
      <c r="BF12" s="361"/>
      <c r="BG12" s="361"/>
      <c r="BH12" s="361"/>
      <c r="BI12" s="361"/>
      <c r="BJ12" s="361"/>
      <c r="BK12" s="361"/>
      <c r="BL12" s="361"/>
      <c r="BM12" s="362"/>
      <c r="BN12" s="360"/>
      <c r="BO12" s="361"/>
      <c r="BP12" s="361"/>
      <c r="BQ12" s="361"/>
      <c r="BR12" s="361"/>
      <c r="BS12" s="361"/>
      <c r="BT12" s="361"/>
      <c r="BU12" s="361"/>
      <c r="BV12" s="361"/>
      <c r="BW12" s="361"/>
      <c r="BX12" s="361"/>
      <c r="BY12" s="361"/>
      <c r="BZ12" s="361"/>
      <c r="CA12" s="361"/>
      <c r="CB12" s="361"/>
      <c r="CC12" s="361"/>
      <c r="CD12" s="361"/>
      <c r="CE12" s="361"/>
      <c r="CF12" s="361"/>
      <c r="CG12" s="361"/>
      <c r="CH12" s="361"/>
      <c r="CI12" s="361"/>
      <c r="CJ12" s="361"/>
      <c r="CK12" s="362"/>
      <c r="CL12" s="360"/>
      <c r="CM12" s="361"/>
      <c r="CN12" s="361"/>
      <c r="CO12" s="361"/>
      <c r="CP12" s="361"/>
      <c r="CQ12" s="361"/>
      <c r="CR12" s="361"/>
      <c r="CS12" s="361"/>
      <c r="CT12" s="361"/>
      <c r="CU12" s="361"/>
      <c r="CV12" s="361"/>
      <c r="CW12" s="362"/>
      <c r="CX12" s="29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1"/>
      <c r="DJ12" s="29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1"/>
      <c r="DV12" s="29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1"/>
      <c r="EH12" s="29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1"/>
      <c r="ET12" s="29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1"/>
    </row>
    <row r="13" spans="1:161" x14ac:dyDescent="0.25">
      <c r="A13" s="349">
        <v>1</v>
      </c>
      <c r="B13" s="350"/>
      <c r="C13" s="350"/>
      <c r="D13" s="350"/>
      <c r="E13" s="350"/>
      <c r="F13" s="350"/>
      <c r="G13" s="351"/>
      <c r="H13" s="349">
        <v>2</v>
      </c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1"/>
      <c r="AF13" s="349">
        <v>3</v>
      </c>
      <c r="AG13" s="350"/>
      <c r="AH13" s="350"/>
      <c r="AI13" s="350"/>
      <c r="AJ13" s="350"/>
      <c r="AK13" s="350"/>
      <c r="AL13" s="350"/>
      <c r="AM13" s="350"/>
      <c r="AN13" s="350"/>
      <c r="AO13" s="351"/>
      <c r="AP13" s="349">
        <v>4</v>
      </c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350"/>
      <c r="BE13" s="350"/>
      <c r="BF13" s="350"/>
      <c r="BG13" s="350"/>
      <c r="BH13" s="350"/>
      <c r="BI13" s="350"/>
      <c r="BJ13" s="350"/>
      <c r="BK13" s="350"/>
      <c r="BL13" s="350"/>
      <c r="BM13" s="351"/>
      <c r="BN13" s="349">
        <v>5</v>
      </c>
      <c r="BO13" s="350"/>
      <c r="BP13" s="350"/>
      <c r="BQ13" s="350"/>
      <c r="BR13" s="350"/>
      <c r="BS13" s="350"/>
      <c r="BT13" s="350"/>
      <c r="BU13" s="350"/>
      <c r="BV13" s="350"/>
      <c r="BW13" s="350"/>
      <c r="BX13" s="350"/>
      <c r="BY13" s="350"/>
      <c r="BZ13" s="350"/>
      <c r="CA13" s="350"/>
      <c r="CB13" s="350"/>
      <c r="CC13" s="350"/>
      <c r="CD13" s="350"/>
      <c r="CE13" s="350"/>
      <c r="CF13" s="350"/>
      <c r="CG13" s="350"/>
      <c r="CH13" s="350"/>
      <c r="CI13" s="350"/>
      <c r="CJ13" s="350"/>
      <c r="CK13" s="351"/>
      <c r="CL13" s="349">
        <v>6</v>
      </c>
      <c r="CM13" s="350"/>
      <c r="CN13" s="350"/>
      <c r="CO13" s="350"/>
      <c r="CP13" s="350"/>
      <c r="CQ13" s="350"/>
      <c r="CR13" s="350"/>
      <c r="CS13" s="350"/>
      <c r="CT13" s="350"/>
      <c r="CU13" s="350"/>
      <c r="CV13" s="350"/>
      <c r="CW13" s="351"/>
      <c r="CX13" s="349">
        <v>7</v>
      </c>
      <c r="CY13" s="350"/>
      <c r="CZ13" s="350"/>
      <c r="DA13" s="350"/>
      <c r="DB13" s="350"/>
      <c r="DC13" s="350"/>
      <c r="DD13" s="350"/>
      <c r="DE13" s="350"/>
      <c r="DF13" s="350"/>
      <c r="DG13" s="350"/>
      <c r="DH13" s="350"/>
      <c r="DI13" s="351"/>
      <c r="DJ13" s="349">
        <v>8</v>
      </c>
      <c r="DK13" s="350"/>
      <c r="DL13" s="350"/>
      <c r="DM13" s="350"/>
      <c r="DN13" s="350"/>
      <c r="DO13" s="350"/>
      <c r="DP13" s="350"/>
      <c r="DQ13" s="350"/>
      <c r="DR13" s="350"/>
      <c r="DS13" s="350"/>
      <c r="DT13" s="350"/>
      <c r="DU13" s="351"/>
      <c r="DV13" s="349">
        <v>9</v>
      </c>
      <c r="DW13" s="350"/>
      <c r="DX13" s="350"/>
      <c r="DY13" s="350"/>
      <c r="DZ13" s="350"/>
      <c r="EA13" s="350"/>
      <c r="EB13" s="350"/>
      <c r="EC13" s="350"/>
      <c r="ED13" s="350"/>
      <c r="EE13" s="350"/>
      <c r="EF13" s="350"/>
      <c r="EG13" s="351"/>
      <c r="EH13" s="349">
        <v>10</v>
      </c>
      <c r="EI13" s="350"/>
      <c r="EJ13" s="350"/>
      <c r="EK13" s="350"/>
      <c r="EL13" s="350"/>
      <c r="EM13" s="350"/>
      <c r="EN13" s="350"/>
      <c r="EO13" s="350"/>
      <c r="EP13" s="350"/>
      <c r="EQ13" s="350"/>
      <c r="ER13" s="350"/>
      <c r="ES13" s="351"/>
      <c r="ET13" s="349">
        <v>11</v>
      </c>
      <c r="EU13" s="350"/>
      <c r="EV13" s="350"/>
      <c r="EW13" s="350"/>
      <c r="EX13" s="350"/>
      <c r="EY13" s="350"/>
      <c r="EZ13" s="350"/>
      <c r="FA13" s="350"/>
      <c r="FB13" s="350"/>
      <c r="FC13" s="350"/>
      <c r="FD13" s="350"/>
      <c r="FE13" s="351"/>
    </row>
    <row r="14" spans="1:161" ht="21" customHeight="1" x14ac:dyDescent="0.25">
      <c r="A14" s="335" t="s">
        <v>78</v>
      </c>
      <c r="B14" s="336"/>
      <c r="C14" s="336"/>
      <c r="D14" s="336"/>
      <c r="E14" s="336"/>
      <c r="F14" s="336"/>
      <c r="G14" s="337"/>
      <c r="H14" s="346" t="s">
        <v>79</v>
      </c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8"/>
      <c r="AF14" s="340"/>
      <c r="AG14" s="341"/>
      <c r="AH14" s="341"/>
      <c r="AI14" s="341"/>
      <c r="AJ14" s="341"/>
      <c r="AK14" s="341"/>
      <c r="AL14" s="341"/>
      <c r="AM14" s="341"/>
      <c r="AN14" s="341"/>
      <c r="AO14" s="342"/>
      <c r="AP14" s="332"/>
      <c r="AQ14" s="333"/>
      <c r="AR14" s="333"/>
      <c r="AS14" s="333"/>
      <c r="AT14" s="333"/>
      <c r="AU14" s="333"/>
      <c r="AV14" s="333"/>
      <c r="AW14" s="333"/>
      <c r="AX14" s="333"/>
      <c r="AY14" s="333"/>
      <c r="AZ14" s="333"/>
      <c r="BA14" s="333"/>
      <c r="BB14" s="333"/>
      <c r="BC14" s="333"/>
      <c r="BD14" s="333"/>
      <c r="BE14" s="333"/>
      <c r="BF14" s="333"/>
      <c r="BG14" s="333"/>
      <c r="BH14" s="333"/>
      <c r="BI14" s="333"/>
      <c r="BJ14" s="333"/>
      <c r="BK14" s="333"/>
      <c r="BL14" s="333"/>
      <c r="BM14" s="334"/>
      <c r="BN14" s="332"/>
      <c r="BO14" s="333"/>
      <c r="BP14" s="333"/>
      <c r="BQ14" s="333"/>
      <c r="BR14" s="333"/>
      <c r="BS14" s="333"/>
      <c r="BT14" s="333"/>
      <c r="BU14" s="333"/>
      <c r="BV14" s="333"/>
      <c r="BW14" s="333"/>
      <c r="BX14" s="333"/>
      <c r="BY14" s="333"/>
      <c r="BZ14" s="333"/>
      <c r="CA14" s="333"/>
      <c r="CB14" s="333"/>
      <c r="CC14" s="333"/>
      <c r="CD14" s="333"/>
      <c r="CE14" s="333"/>
      <c r="CF14" s="333"/>
      <c r="CG14" s="333"/>
      <c r="CH14" s="333"/>
      <c r="CI14" s="333"/>
      <c r="CJ14" s="333"/>
      <c r="CK14" s="334"/>
      <c r="CL14" s="343"/>
      <c r="CM14" s="344"/>
      <c r="CN14" s="344"/>
      <c r="CO14" s="344"/>
      <c r="CP14" s="344"/>
      <c r="CQ14" s="344"/>
      <c r="CR14" s="344"/>
      <c r="CS14" s="344"/>
      <c r="CT14" s="344"/>
      <c r="CU14" s="344"/>
      <c r="CV14" s="344"/>
      <c r="CW14" s="345"/>
      <c r="CX14" s="332"/>
      <c r="CY14" s="333"/>
      <c r="CZ14" s="333"/>
      <c r="DA14" s="333"/>
      <c r="DB14" s="333"/>
      <c r="DC14" s="333"/>
      <c r="DD14" s="333"/>
      <c r="DE14" s="333"/>
      <c r="DF14" s="333"/>
      <c r="DG14" s="333"/>
      <c r="DH14" s="333"/>
      <c r="DI14" s="334"/>
      <c r="DJ14" s="332"/>
      <c r="DK14" s="333"/>
      <c r="DL14" s="333"/>
      <c r="DM14" s="333"/>
      <c r="DN14" s="333"/>
      <c r="DO14" s="333"/>
      <c r="DP14" s="333"/>
      <c r="DQ14" s="333"/>
      <c r="DR14" s="333"/>
      <c r="DS14" s="333"/>
      <c r="DT14" s="333"/>
      <c r="DU14" s="334"/>
      <c r="DV14" s="332"/>
      <c r="DW14" s="333"/>
      <c r="DX14" s="333"/>
      <c r="DY14" s="333"/>
      <c r="DZ14" s="333"/>
      <c r="EA14" s="333"/>
      <c r="EB14" s="333"/>
      <c r="EC14" s="333"/>
      <c r="ED14" s="333"/>
      <c r="EE14" s="333"/>
      <c r="EF14" s="333"/>
      <c r="EG14" s="334"/>
      <c r="EH14" s="332"/>
      <c r="EI14" s="333"/>
      <c r="EJ14" s="333"/>
      <c r="EK14" s="333"/>
      <c r="EL14" s="333"/>
      <c r="EM14" s="333"/>
      <c r="EN14" s="333"/>
      <c r="EO14" s="333"/>
      <c r="EP14" s="333"/>
      <c r="EQ14" s="333"/>
      <c r="ER14" s="333"/>
      <c r="ES14" s="334"/>
      <c r="ET14" s="332"/>
      <c r="EU14" s="333"/>
      <c r="EV14" s="333"/>
      <c r="EW14" s="333"/>
      <c r="EX14" s="333"/>
      <c r="EY14" s="333"/>
      <c r="EZ14" s="333"/>
      <c r="FA14" s="333"/>
      <c r="FB14" s="333"/>
      <c r="FC14" s="333"/>
      <c r="FD14" s="333"/>
      <c r="FE14" s="334"/>
    </row>
    <row r="15" spans="1:161" ht="21" customHeight="1" x14ac:dyDescent="0.25">
      <c r="A15" s="335" t="s">
        <v>80</v>
      </c>
      <c r="B15" s="336"/>
      <c r="C15" s="336"/>
      <c r="D15" s="336"/>
      <c r="E15" s="336"/>
      <c r="F15" s="336"/>
      <c r="G15" s="337"/>
      <c r="H15" s="32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9"/>
      <c r="AF15" s="340"/>
      <c r="AG15" s="341"/>
      <c r="AH15" s="341"/>
      <c r="AI15" s="341"/>
      <c r="AJ15" s="341"/>
      <c r="AK15" s="341"/>
      <c r="AL15" s="341"/>
      <c r="AM15" s="341"/>
      <c r="AN15" s="341"/>
      <c r="AO15" s="342"/>
      <c r="AP15" s="332"/>
      <c r="AQ15" s="333"/>
      <c r="AR15" s="333"/>
      <c r="AS15" s="333"/>
      <c r="AT15" s="333"/>
      <c r="AU15" s="333"/>
      <c r="AV15" s="333"/>
      <c r="AW15" s="333"/>
      <c r="AX15" s="333"/>
      <c r="AY15" s="333"/>
      <c r="AZ15" s="333"/>
      <c r="BA15" s="333"/>
      <c r="BB15" s="333"/>
      <c r="BC15" s="333"/>
      <c r="BD15" s="333"/>
      <c r="BE15" s="333"/>
      <c r="BF15" s="333"/>
      <c r="BG15" s="333"/>
      <c r="BH15" s="333"/>
      <c r="BI15" s="333"/>
      <c r="BJ15" s="333"/>
      <c r="BK15" s="333"/>
      <c r="BL15" s="333"/>
      <c r="BM15" s="334"/>
      <c r="BN15" s="332"/>
      <c r="BO15" s="333"/>
      <c r="BP15" s="333"/>
      <c r="BQ15" s="333"/>
      <c r="BR15" s="333"/>
      <c r="BS15" s="333"/>
      <c r="BT15" s="333"/>
      <c r="BU15" s="333"/>
      <c r="BV15" s="333"/>
      <c r="BW15" s="333"/>
      <c r="BX15" s="333"/>
      <c r="BY15" s="333"/>
      <c r="BZ15" s="333"/>
      <c r="CA15" s="333"/>
      <c r="CB15" s="333"/>
      <c r="CC15" s="333"/>
      <c r="CD15" s="333"/>
      <c r="CE15" s="333"/>
      <c r="CF15" s="333"/>
      <c r="CG15" s="333"/>
      <c r="CH15" s="333"/>
      <c r="CI15" s="333"/>
      <c r="CJ15" s="333"/>
      <c r="CK15" s="334"/>
      <c r="CL15" s="343"/>
      <c r="CM15" s="344"/>
      <c r="CN15" s="344"/>
      <c r="CO15" s="344"/>
      <c r="CP15" s="344"/>
      <c r="CQ15" s="344"/>
      <c r="CR15" s="344"/>
      <c r="CS15" s="344"/>
      <c r="CT15" s="344"/>
      <c r="CU15" s="344"/>
      <c r="CV15" s="344"/>
      <c r="CW15" s="345"/>
      <c r="CX15" s="332"/>
      <c r="CY15" s="333"/>
      <c r="CZ15" s="333"/>
      <c r="DA15" s="333"/>
      <c r="DB15" s="333"/>
      <c r="DC15" s="333"/>
      <c r="DD15" s="333"/>
      <c r="DE15" s="333"/>
      <c r="DF15" s="333"/>
      <c r="DG15" s="333"/>
      <c r="DH15" s="333"/>
      <c r="DI15" s="334"/>
      <c r="DJ15" s="332"/>
      <c r="DK15" s="333"/>
      <c r="DL15" s="333"/>
      <c r="DM15" s="333"/>
      <c r="DN15" s="333"/>
      <c r="DO15" s="333"/>
      <c r="DP15" s="333"/>
      <c r="DQ15" s="333"/>
      <c r="DR15" s="333"/>
      <c r="DS15" s="333"/>
      <c r="DT15" s="333"/>
      <c r="DU15" s="334"/>
      <c r="DV15" s="332"/>
      <c r="DW15" s="333"/>
      <c r="DX15" s="333"/>
      <c r="DY15" s="333"/>
      <c r="DZ15" s="333"/>
      <c r="EA15" s="333"/>
      <c r="EB15" s="333"/>
      <c r="EC15" s="333"/>
      <c r="ED15" s="333"/>
      <c r="EE15" s="333"/>
      <c r="EF15" s="333"/>
      <c r="EG15" s="334"/>
      <c r="EH15" s="332"/>
      <c r="EI15" s="333"/>
      <c r="EJ15" s="333"/>
      <c r="EK15" s="333"/>
      <c r="EL15" s="333"/>
      <c r="EM15" s="333"/>
      <c r="EN15" s="333"/>
      <c r="EO15" s="333"/>
      <c r="EP15" s="333"/>
      <c r="EQ15" s="333"/>
      <c r="ER15" s="333"/>
      <c r="ES15" s="334"/>
      <c r="ET15" s="332"/>
      <c r="EU15" s="333"/>
      <c r="EV15" s="333"/>
      <c r="EW15" s="333"/>
      <c r="EX15" s="333"/>
      <c r="EY15" s="333"/>
      <c r="EZ15" s="333"/>
      <c r="FA15" s="333"/>
      <c r="FB15" s="333"/>
      <c r="FC15" s="333"/>
      <c r="FD15" s="333"/>
      <c r="FE15" s="334"/>
    </row>
    <row r="16" spans="1:161" ht="21" customHeight="1" x14ac:dyDescent="0.25">
      <c r="A16" s="335" t="s">
        <v>81</v>
      </c>
      <c r="B16" s="336"/>
      <c r="C16" s="336"/>
      <c r="D16" s="336"/>
      <c r="E16" s="336"/>
      <c r="F16" s="336"/>
      <c r="G16" s="337"/>
      <c r="H16" s="346" t="s">
        <v>82</v>
      </c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8"/>
      <c r="AF16" s="340"/>
      <c r="AG16" s="341"/>
      <c r="AH16" s="341"/>
      <c r="AI16" s="341"/>
      <c r="AJ16" s="341"/>
      <c r="AK16" s="341"/>
      <c r="AL16" s="341"/>
      <c r="AM16" s="341"/>
      <c r="AN16" s="341"/>
      <c r="AO16" s="342"/>
      <c r="AP16" s="332"/>
      <c r="AQ16" s="333"/>
      <c r="AR16" s="333"/>
      <c r="AS16" s="333"/>
      <c r="AT16" s="333"/>
      <c r="AU16" s="333"/>
      <c r="AV16" s="333"/>
      <c r="AW16" s="333"/>
      <c r="AX16" s="333"/>
      <c r="AY16" s="333"/>
      <c r="AZ16" s="333"/>
      <c r="BA16" s="333"/>
      <c r="BB16" s="333"/>
      <c r="BC16" s="333"/>
      <c r="BD16" s="333"/>
      <c r="BE16" s="333"/>
      <c r="BF16" s="333"/>
      <c r="BG16" s="333"/>
      <c r="BH16" s="333"/>
      <c r="BI16" s="333"/>
      <c r="BJ16" s="333"/>
      <c r="BK16" s="333"/>
      <c r="BL16" s="333"/>
      <c r="BM16" s="334"/>
      <c r="BN16" s="332"/>
      <c r="BO16" s="333"/>
      <c r="BP16" s="333"/>
      <c r="BQ16" s="333"/>
      <c r="BR16" s="333"/>
      <c r="BS16" s="333"/>
      <c r="BT16" s="333"/>
      <c r="BU16" s="333"/>
      <c r="BV16" s="333"/>
      <c r="BW16" s="333"/>
      <c r="BX16" s="333"/>
      <c r="BY16" s="333"/>
      <c r="BZ16" s="333"/>
      <c r="CA16" s="333"/>
      <c r="CB16" s="333"/>
      <c r="CC16" s="333"/>
      <c r="CD16" s="333"/>
      <c r="CE16" s="333"/>
      <c r="CF16" s="333"/>
      <c r="CG16" s="333"/>
      <c r="CH16" s="333"/>
      <c r="CI16" s="333"/>
      <c r="CJ16" s="333"/>
      <c r="CK16" s="334"/>
      <c r="CL16" s="343"/>
      <c r="CM16" s="344"/>
      <c r="CN16" s="344"/>
      <c r="CO16" s="344"/>
      <c r="CP16" s="344"/>
      <c r="CQ16" s="344"/>
      <c r="CR16" s="344"/>
      <c r="CS16" s="344"/>
      <c r="CT16" s="344"/>
      <c r="CU16" s="344"/>
      <c r="CV16" s="344"/>
      <c r="CW16" s="345"/>
      <c r="CX16" s="332"/>
      <c r="CY16" s="333"/>
      <c r="CZ16" s="333"/>
      <c r="DA16" s="333"/>
      <c r="DB16" s="333"/>
      <c r="DC16" s="333"/>
      <c r="DD16" s="333"/>
      <c r="DE16" s="333"/>
      <c r="DF16" s="333"/>
      <c r="DG16" s="333"/>
      <c r="DH16" s="333"/>
      <c r="DI16" s="334"/>
      <c r="DJ16" s="332"/>
      <c r="DK16" s="333"/>
      <c r="DL16" s="333"/>
      <c r="DM16" s="333"/>
      <c r="DN16" s="333"/>
      <c r="DO16" s="333"/>
      <c r="DP16" s="333"/>
      <c r="DQ16" s="333"/>
      <c r="DR16" s="333"/>
      <c r="DS16" s="333"/>
      <c r="DT16" s="333"/>
      <c r="DU16" s="334"/>
      <c r="DV16" s="332"/>
      <c r="DW16" s="333"/>
      <c r="DX16" s="333"/>
      <c r="DY16" s="333"/>
      <c r="DZ16" s="333"/>
      <c r="EA16" s="333"/>
      <c r="EB16" s="333"/>
      <c r="EC16" s="333"/>
      <c r="ED16" s="333"/>
      <c r="EE16" s="333"/>
      <c r="EF16" s="333"/>
      <c r="EG16" s="334"/>
      <c r="EH16" s="332"/>
      <c r="EI16" s="333"/>
      <c r="EJ16" s="333"/>
      <c r="EK16" s="333"/>
      <c r="EL16" s="333"/>
      <c r="EM16" s="333"/>
      <c r="EN16" s="333"/>
      <c r="EO16" s="333"/>
      <c r="EP16" s="333"/>
      <c r="EQ16" s="333"/>
      <c r="ER16" s="333"/>
      <c r="ES16" s="334"/>
      <c r="ET16" s="332"/>
      <c r="EU16" s="333"/>
      <c r="EV16" s="333"/>
      <c r="EW16" s="333"/>
      <c r="EX16" s="333"/>
      <c r="EY16" s="333"/>
      <c r="EZ16" s="333"/>
      <c r="FA16" s="333"/>
      <c r="FB16" s="333"/>
      <c r="FC16" s="333"/>
      <c r="FD16" s="333"/>
      <c r="FE16" s="334"/>
    </row>
    <row r="17" spans="1:161" ht="21" customHeight="1" x14ac:dyDescent="0.25">
      <c r="A17" s="335" t="s">
        <v>83</v>
      </c>
      <c r="B17" s="336"/>
      <c r="C17" s="336"/>
      <c r="D17" s="336"/>
      <c r="E17" s="336"/>
      <c r="F17" s="336"/>
      <c r="G17" s="337"/>
      <c r="H17" s="32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8"/>
      <c r="AB17" s="338"/>
      <c r="AC17" s="338"/>
      <c r="AD17" s="338"/>
      <c r="AE17" s="339"/>
      <c r="AF17" s="340"/>
      <c r="AG17" s="341"/>
      <c r="AH17" s="341"/>
      <c r="AI17" s="341"/>
      <c r="AJ17" s="341"/>
      <c r="AK17" s="341"/>
      <c r="AL17" s="341"/>
      <c r="AM17" s="341"/>
      <c r="AN17" s="341"/>
      <c r="AO17" s="342"/>
      <c r="AP17" s="332"/>
      <c r="AQ17" s="333"/>
      <c r="AR17" s="333"/>
      <c r="AS17" s="333"/>
      <c r="AT17" s="333"/>
      <c r="AU17" s="333"/>
      <c r="AV17" s="333"/>
      <c r="AW17" s="333"/>
      <c r="AX17" s="333"/>
      <c r="AY17" s="333"/>
      <c r="AZ17" s="333"/>
      <c r="BA17" s="333"/>
      <c r="BB17" s="333"/>
      <c r="BC17" s="333"/>
      <c r="BD17" s="333"/>
      <c r="BE17" s="333"/>
      <c r="BF17" s="333"/>
      <c r="BG17" s="333"/>
      <c r="BH17" s="333"/>
      <c r="BI17" s="333"/>
      <c r="BJ17" s="333"/>
      <c r="BK17" s="333"/>
      <c r="BL17" s="333"/>
      <c r="BM17" s="334"/>
      <c r="BN17" s="332"/>
      <c r="BO17" s="333"/>
      <c r="BP17" s="333"/>
      <c r="BQ17" s="333"/>
      <c r="BR17" s="333"/>
      <c r="BS17" s="333"/>
      <c r="BT17" s="333"/>
      <c r="BU17" s="333"/>
      <c r="BV17" s="333"/>
      <c r="BW17" s="333"/>
      <c r="BX17" s="333"/>
      <c r="BY17" s="333"/>
      <c r="BZ17" s="333"/>
      <c r="CA17" s="333"/>
      <c r="CB17" s="333"/>
      <c r="CC17" s="333"/>
      <c r="CD17" s="333"/>
      <c r="CE17" s="333"/>
      <c r="CF17" s="333"/>
      <c r="CG17" s="333"/>
      <c r="CH17" s="333"/>
      <c r="CI17" s="333"/>
      <c r="CJ17" s="333"/>
      <c r="CK17" s="334"/>
      <c r="CL17" s="343"/>
      <c r="CM17" s="344"/>
      <c r="CN17" s="344"/>
      <c r="CO17" s="344"/>
      <c r="CP17" s="344"/>
      <c r="CQ17" s="344"/>
      <c r="CR17" s="344"/>
      <c r="CS17" s="344"/>
      <c r="CT17" s="344"/>
      <c r="CU17" s="344"/>
      <c r="CV17" s="344"/>
      <c r="CW17" s="345"/>
      <c r="CX17" s="332"/>
      <c r="CY17" s="333"/>
      <c r="CZ17" s="333"/>
      <c r="DA17" s="333"/>
      <c r="DB17" s="333"/>
      <c r="DC17" s="333"/>
      <c r="DD17" s="333"/>
      <c r="DE17" s="333"/>
      <c r="DF17" s="333"/>
      <c r="DG17" s="333"/>
      <c r="DH17" s="333"/>
      <c r="DI17" s="334"/>
      <c r="DJ17" s="332"/>
      <c r="DK17" s="333"/>
      <c r="DL17" s="333"/>
      <c r="DM17" s="333"/>
      <c r="DN17" s="333"/>
      <c r="DO17" s="333"/>
      <c r="DP17" s="333"/>
      <c r="DQ17" s="333"/>
      <c r="DR17" s="333"/>
      <c r="DS17" s="333"/>
      <c r="DT17" s="333"/>
      <c r="DU17" s="334"/>
      <c r="DV17" s="332"/>
      <c r="DW17" s="333"/>
      <c r="DX17" s="333"/>
      <c r="DY17" s="333"/>
      <c r="DZ17" s="333"/>
      <c r="EA17" s="333"/>
      <c r="EB17" s="333"/>
      <c r="EC17" s="333"/>
      <c r="ED17" s="333"/>
      <c r="EE17" s="333"/>
      <c r="EF17" s="333"/>
      <c r="EG17" s="334"/>
      <c r="EH17" s="332"/>
      <c r="EI17" s="333"/>
      <c r="EJ17" s="333"/>
      <c r="EK17" s="333"/>
      <c r="EL17" s="333"/>
      <c r="EM17" s="333"/>
      <c r="EN17" s="333"/>
      <c r="EO17" s="333"/>
      <c r="EP17" s="333"/>
      <c r="EQ17" s="333"/>
      <c r="ER17" s="333"/>
      <c r="ES17" s="334"/>
      <c r="ET17" s="332"/>
      <c r="EU17" s="333"/>
      <c r="EV17" s="333"/>
      <c r="EW17" s="333"/>
      <c r="EX17" s="333"/>
      <c r="EY17" s="333"/>
      <c r="EZ17" s="333"/>
      <c r="FA17" s="333"/>
      <c r="FB17" s="333"/>
      <c r="FC17" s="333"/>
      <c r="FD17" s="333"/>
      <c r="FE17" s="334"/>
    </row>
    <row r="18" spans="1:161" ht="21" customHeight="1" x14ac:dyDescent="0.25">
      <c r="A18" s="343"/>
      <c r="B18" s="344"/>
      <c r="C18" s="344"/>
      <c r="D18" s="344"/>
      <c r="E18" s="344"/>
      <c r="F18" s="344"/>
      <c r="G18" s="345"/>
      <c r="H18" s="32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  <c r="X18" s="338"/>
      <c r="Y18" s="338"/>
      <c r="Z18" s="338"/>
      <c r="AA18" s="338"/>
      <c r="AB18" s="338"/>
      <c r="AC18" s="338"/>
      <c r="AD18" s="338"/>
      <c r="AE18" s="339"/>
      <c r="AF18" s="340"/>
      <c r="AG18" s="341"/>
      <c r="AH18" s="341"/>
      <c r="AI18" s="341"/>
      <c r="AJ18" s="341"/>
      <c r="AK18" s="341"/>
      <c r="AL18" s="341"/>
      <c r="AM18" s="341"/>
      <c r="AN18" s="341"/>
      <c r="AO18" s="342"/>
      <c r="AP18" s="332"/>
      <c r="AQ18" s="333"/>
      <c r="AR18" s="333"/>
      <c r="AS18" s="333"/>
      <c r="AT18" s="333"/>
      <c r="AU18" s="333"/>
      <c r="AV18" s="333"/>
      <c r="AW18" s="333"/>
      <c r="AX18" s="333"/>
      <c r="AY18" s="333"/>
      <c r="AZ18" s="333"/>
      <c r="BA18" s="333"/>
      <c r="BB18" s="333"/>
      <c r="BC18" s="333"/>
      <c r="BD18" s="333"/>
      <c r="BE18" s="333"/>
      <c r="BF18" s="333"/>
      <c r="BG18" s="333"/>
      <c r="BH18" s="333"/>
      <c r="BI18" s="333"/>
      <c r="BJ18" s="333"/>
      <c r="BK18" s="333"/>
      <c r="BL18" s="333"/>
      <c r="BM18" s="334"/>
      <c r="BN18" s="332"/>
      <c r="BO18" s="333"/>
      <c r="BP18" s="333"/>
      <c r="BQ18" s="333"/>
      <c r="BR18" s="333"/>
      <c r="BS18" s="333"/>
      <c r="BT18" s="333"/>
      <c r="BU18" s="333"/>
      <c r="BV18" s="333"/>
      <c r="BW18" s="333"/>
      <c r="BX18" s="333"/>
      <c r="BY18" s="333"/>
      <c r="BZ18" s="333"/>
      <c r="CA18" s="333"/>
      <c r="CB18" s="333"/>
      <c r="CC18" s="333"/>
      <c r="CD18" s="333"/>
      <c r="CE18" s="333"/>
      <c r="CF18" s="333"/>
      <c r="CG18" s="333"/>
      <c r="CH18" s="333"/>
      <c r="CI18" s="333"/>
      <c r="CJ18" s="333"/>
      <c r="CK18" s="334"/>
      <c r="CL18" s="343"/>
      <c r="CM18" s="344"/>
      <c r="CN18" s="344"/>
      <c r="CO18" s="344"/>
      <c r="CP18" s="344"/>
      <c r="CQ18" s="344"/>
      <c r="CR18" s="344"/>
      <c r="CS18" s="344"/>
      <c r="CT18" s="344"/>
      <c r="CU18" s="344"/>
      <c r="CV18" s="344"/>
      <c r="CW18" s="345"/>
      <c r="CX18" s="332"/>
      <c r="CY18" s="333"/>
      <c r="CZ18" s="333"/>
      <c r="DA18" s="333"/>
      <c r="DB18" s="333"/>
      <c r="DC18" s="333"/>
      <c r="DD18" s="333"/>
      <c r="DE18" s="333"/>
      <c r="DF18" s="333"/>
      <c r="DG18" s="333"/>
      <c r="DH18" s="333"/>
      <c r="DI18" s="334"/>
      <c r="DJ18" s="332"/>
      <c r="DK18" s="333"/>
      <c r="DL18" s="333"/>
      <c r="DM18" s="333"/>
      <c r="DN18" s="333"/>
      <c r="DO18" s="333"/>
      <c r="DP18" s="333"/>
      <c r="DQ18" s="333"/>
      <c r="DR18" s="333"/>
      <c r="DS18" s="333"/>
      <c r="DT18" s="333"/>
      <c r="DU18" s="334"/>
      <c r="DV18" s="332"/>
      <c r="DW18" s="333"/>
      <c r="DX18" s="333"/>
      <c r="DY18" s="333"/>
      <c r="DZ18" s="333"/>
      <c r="EA18" s="333"/>
      <c r="EB18" s="333"/>
      <c r="EC18" s="333"/>
      <c r="ED18" s="333"/>
      <c r="EE18" s="333"/>
      <c r="EF18" s="333"/>
      <c r="EG18" s="334"/>
      <c r="EH18" s="332"/>
      <c r="EI18" s="333"/>
      <c r="EJ18" s="333"/>
      <c r="EK18" s="333"/>
      <c r="EL18" s="333"/>
      <c r="EM18" s="333"/>
      <c r="EN18" s="333"/>
      <c r="EO18" s="333"/>
      <c r="EP18" s="333"/>
      <c r="EQ18" s="333"/>
      <c r="ER18" s="333"/>
      <c r="ES18" s="334"/>
      <c r="ET18" s="332"/>
      <c r="EU18" s="333"/>
      <c r="EV18" s="333"/>
      <c r="EW18" s="333"/>
      <c r="EX18" s="333"/>
      <c r="EY18" s="333"/>
      <c r="EZ18" s="333"/>
      <c r="FA18" s="333"/>
      <c r="FB18" s="333"/>
      <c r="FC18" s="333"/>
      <c r="FD18" s="333"/>
      <c r="FE18" s="334"/>
    </row>
    <row r="19" spans="1:161" ht="3" customHeight="1" x14ac:dyDescent="0.25"/>
    <row r="20" spans="1:161" s="6" customFormat="1" ht="12" x14ac:dyDescent="0.2">
      <c r="F20" s="6" t="s">
        <v>33</v>
      </c>
    </row>
  </sheetData>
  <mergeCells count="84">
    <mergeCell ref="A8:FE8"/>
    <mergeCell ref="CX10:FE10"/>
    <mergeCell ref="CZ11:DE11"/>
    <mergeCell ref="CX18:DI18"/>
    <mergeCell ref="DJ18:DU18"/>
    <mergeCell ref="DV18:EG18"/>
    <mergeCell ref="EH18:ES18"/>
    <mergeCell ref="A10:G12"/>
    <mergeCell ref="H10:AE12"/>
    <mergeCell ref="AF10:AO12"/>
    <mergeCell ref="EV11:FA11"/>
    <mergeCell ref="FB11:FD11"/>
    <mergeCell ref="AP10:BM12"/>
    <mergeCell ref="BN10:CK12"/>
    <mergeCell ref="CL10:CW12"/>
    <mergeCell ref="DF11:DH11"/>
    <mergeCell ref="EJ11:EO11"/>
    <mergeCell ref="EP11:ER11"/>
    <mergeCell ref="A13:G13"/>
    <mergeCell ref="H13:AE13"/>
    <mergeCell ref="AF13:AO13"/>
    <mergeCell ref="AP13:BM13"/>
    <mergeCell ref="BN13:CK13"/>
    <mergeCell ref="DL11:DQ11"/>
    <mergeCell ref="DR11:DT11"/>
    <mergeCell ref="CL13:CW13"/>
    <mergeCell ref="DX11:EC11"/>
    <mergeCell ref="ED11:EF11"/>
    <mergeCell ref="A14:G14"/>
    <mergeCell ref="H14:AE14"/>
    <mergeCell ref="AF14:AO14"/>
    <mergeCell ref="AP14:BM14"/>
    <mergeCell ref="BN14:CK14"/>
    <mergeCell ref="EH14:ES14"/>
    <mergeCell ref="ET14:FE14"/>
    <mergeCell ref="CX13:DI13"/>
    <mergeCell ref="DJ13:DU13"/>
    <mergeCell ref="DV13:EG13"/>
    <mergeCell ref="EH13:ES13"/>
    <mergeCell ref="ET13:FE13"/>
    <mergeCell ref="CL15:CW15"/>
    <mergeCell ref="CL14:CW14"/>
    <mergeCell ref="CX14:DI14"/>
    <mergeCell ref="DJ14:DU14"/>
    <mergeCell ref="DV14:EG14"/>
    <mergeCell ref="A15:G15"/>
    <mergeCell ref="I15:AE15"/>
    <mergeCell ref="AF15:AO15"/>
    <mergeCell ref="AP15:BM15"/>
    <mergeCell ref="BN15:CK15"/>
    <mergeCell ref="A16:G16"/>
    <mergeCell ref="H16:AE16"/>
    <mergeCell ref="AF16:AO16"/>
    <mergeCell ref="AP16:BM16"/>
    <mergeCell ref="BN16:CK16"/>
    <mergeCell ref="DV16:EG16"/>
    <mergeCell ref="EH16:ES16"/>
    <mergeCell ref="ET16:FE16"/>
    <mergeCell ref="CX15:DI15"/>
    <mergeCell ref="DJ15:DU15"/>
    <mergeCell ref="DV15:EG15"/>
    <mergeCell ref="EH15:ES15"/>
    <mergeCell ref="ET15:FE15"/>
    <mergeCell ref="CL16:CW16"/>
    <mergeCell ref="CX16:DI16"/>
    <mergeCell ref="DJ16:DU16"/>
    <mergeCell ref="AP18:BM18"/>
    <mergeCell ref="BN18:CK18"/>
    <mergeCell ref="ET17:FE17"/>
    <mergeCell ref="ET18:FE18"/>
    <mergeCell ref="A17:G17"/>
    <mergeCell ref="I17:AE17"/>
    <mergeCell ref="AF17:AO17"/>
    <mergeCell ref="AP17:BM17"/>
    <mergeCell ref="BN17:CK17"/>
    <mergeCell ref="CL17:CW17"/>
    <mergeCell ref="CL18:CW18"/>
    <mergeCell ref="CX17:DI17"/>
    <mergeCell ref="DJ17:DU17"/>
    <mergeCell ref="DV17:EG17"/>
    <mergeCell ref="EH17:ES17"/>
    <mergeCell ref="A18:G18"/>
    <mergeCell ref="I18:AE18"/>
    <mergeCell ref="AF18:AO18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20"/>
  <sheetViews>
    <sheetView workbookViewId="0">
      <selection activeCell="CV25" sqref="CV25"/>
    </sheetView>
  </sheetViews>
  <sheetFormatPr defaultColWidth="0.85546875" defaultRowHeight="12.75" x14ac:dyDescent="0.2"/>
  <cols>
    <col min="1" max="16384" width="0.85546875" style="4"/>
  </cols>
  <sheetData>
    <row r="1" spans="1:161" ht="11.2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 t="s">
        <v>51</v>
      </c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11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 t="s">
        <v>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</row>
    <row r="3" spans="1:161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 t="s">
        <v>1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</row>
    <row r="4" spans="1:161" ht="11.2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 t="s">
        <v>3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</row>
    <row r="5" spans="1:161" ht="11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 t="s">
        <v>4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</row>
    <row r="6" spans="1:161" ht="11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 t="s">
        <v>5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</row>
    <row r="8" spans="1:161" ht="30" customHeight="1" x14ac:dyDescent="0.25">
      <c r="A8" s="321" t="s">
        <v>52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321"/>
      <c r="V8" s="321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321"/>
      <c r="AP8" s="321"/>
      <c r="AQ8" s="321"/>
      <c r="AR8" s="321"/>
      <c r="AS8" s="321"/>
      <c r="AT8" s="321"/>
      <c r="AU8" s="321"/>
      <c r="AV8" s="321"/>
      <c r="AW8" s="321"/>
      <c r="AX8" s="321"/>
      <c r="AY8" s="321"/>
      <c r="AZ8" s="321"/>
      <c r="BA8" s="321"/>
      <c r="BB8" s="321"/>
      <c r="BC8" s="321"/>
      <c r="BD8" s="321"/>
      <c r="BE8" s="321"/>
      <c r="BF8" s="321"/>
      <c r="BG8" s="321"/>
      <c r="BH8" s="321"/>
      <c r="BI8" s="321"/>
      <c r="BJ8" s="321"/>
      <c r="BK8" s="321"/>
      <c r="BL8" s="321"/>
      <c r="BM8" s="321"/>
      <c r="BN8" s="321"/>
      <c r="BO8" s="321"/>
      <c r="BP8" s="321"/>
      <c r="BQ8" s="321"/>
      <c r="BR8" s="321"/>
      <c r="BS8" s="321"/>
      <c r="BT8" s="321"/>
      <c r="BU8" s="321"/>
      <c r="BV8" s="321"/>
      <c r="BW8" s="321"/>
      <c r="BX8" s="321"/>
      <c r="BY8" s="321"/>
      <c r="BZ8" s="321"/>
      <c r="CA8" s="321"/>
      <c r="CB8" s="321"/>
      <c r="CC8" s="321"/>
      <c r="CD8" s="321"/>
      <c r="CE8" s="321"/>
      <c r="CF8" s="321"/>
      <c r="CG8" s="321"/>
      <c r="CH8" s="321"/>
      <c r="CI8" s="321"/>
      <c r="CJ8" s="321"/>
      <c r="CK8" s="321"/>
      <c r="CL8" s="321"/>
      <c r="CM8" s="321"/>
      <c r="CN8" s="321"/>
      <c r="CO8" s="321"/>
      <c r="CP8" s="321"/>
      <c r="CQ8" s="321"/>
      <c r="CR8" s="321"/>
      <c r="CS8" s="321"/>
      <c r="CT8" s="321"/>
      <c r="CU8" s="321"/>
      <c r="CV8" s="321"/>
      <c r="CW8" s="321"/>
      <c r="CX8" s="321"/>
      <c r="CY8" s="321"/>
      <c r="CZ8" s="321"/>
      <c r="DA8" s="321"/>
      <c r="DB8" s="321"/>
      <c r="DC8" s="321"/>
      <c r="DD8" s="321"/>
      <c r="DE8" s="321"/>
      <c r="DF8" s="321"/>
      <c r="DG8" s="321"/>
      <c r="DH8" s="321"/>
      <c r="DI8" s="321"/>
      <c r="DJ8" s="321"/>
      <c r="DK8" s="321"/>
      <c r="DL8" s="321"/>
      <c r="DM8" s="321"/>
      <c r="DN8" s="321"/>
      <c r="DO8" s="321"/>
      <c r="DP8" s="321"/>
      <c r="DQ8" s="321"/>
      <c r="DR8" s="321"/>
      <c r="DS8" s="321"/>
      <c r="DT8" s="321"/>
      <c r="DU8" s="321"/>
      <c r="DV8" s="321"/>
      <c r="DW8" s="321"/>
      <c r="DX8" s="321"/>
      <c r="DY8" s="321"/>
      <c r="DZ8" s="321"/>
      <c r="EA8" s="321"/>
      <c r="EB8" s="321"/>
      <c r="EC8" s="321"/>
      <c r="ED8" s="321"/>
      <c r="EE8" s="321"/>
      <c r="EF8" s="321"/>
      <c r="EG8" s="321"/>
      <c r="EH8" s="321"/>
      <c r="EI8" s="321"/>
      <c r="EJ8" s="321"/>
      <c r="EK8" s="321"/>
      <c r="EL8" s="321"/>
      <c r="EM8" s="321"/>
      <c r="EN8" s="321"/>
      <c r="EO8" s="321"/>
      <c r="EP8" s="321"/>
      <c r="EQ8" s="321"/>
      <c r="ER8" s="321"/>
      <c r="ES8" s="321"/>
      <c r="ET8" s="321"/>
      <c r="EU8" s="321"/>
      <c r="EV8" s="321"/>
      <c r="EW8" s="321"/>
      <c r="EX8" s="321"/>
      <c r="EY8" s="321"/>
      <c r="EZ8" s="321"/>
      <c r="FA8" s="321"/>
      <c r="FB8" s="321"/>
      <c r="FC8" s="321"/>
      <c r="FD8" s="321"/>
      <c r="FE8" s="321"/>
    </row>
    <row r="10" spans="1:161" s="2" customFormat="1" ht="27" customHeight="1" x14ac:dyDescent="0.2">
      <c r="A10" s="409" t="s">
        <v>53</v>
      </c>
      <c r="B10" s="410"/>
      <c r="C10" s="410"/>
      <c r="D10" s="410"/>
      <c r="E10" s="411"/>
      <c r="F10" s="409" t="s">
        <v>54</v>
      </c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1"/>
      <c r="T10" s="409" t="s">
        <v>55</v>
      </c>
      <c r="U10" s="410"/>
      <c r="V10" s="410"/>
      <c r="W10" s="410"/>
      <c r="X10" s="410"/>
      <c r="Y10" s="410"/>
      <c r="Z10" s="410"/>
      <c r="AA10" s="410"/>
      <c r="AB10" s="410"/>
      <c r="AC10" s="410"/>
      <c r="AD10" s="410"/>
      <c r="AE10" s="410"/>
      <c r="AF10" s="410"/>
      <c r="AG10" s="410"/>
      <c r="AH10" s="410"/>
      <c r="AI10" s="410"/>
      <c r="AJ10" s="410"/>
      <c r="AK10" s="410"/>
      <c r="AL10" s="410"/>
      <c r="AM10" s="411"/>
      <c r="AN10" s="418" t="s">
        <v>56</v>
      </c>
      <c r="AO10" s="419"/>
      <c r="AP10" s="419"/>
      <c r="AQ10" s="419"/>
      <c r="AR10" s="419"/>
      <c r="AS10" s="419"/>
      <c r="AT10" s="419"/>
      <c r="AU10" s="419"/>
      <c r="AV10" s="419"/>
      <c r="AW10" s="419"/>
      <c r="AX10" s="419"/>
      <c r="AY10" s="419"/>
      <c r="AZ10" s="419"/>
      <c r="BA10" s="419"/>
      <c r="BB10" s="419"/>
      <c r="BC10" s="419"/>
      <c r="BD10" s="419"/>
      <c r="BE10" s="419"/>
      <c r="BF10" s="419"/>
      <c r="BG10" s="419"/>
      <c r="BH10" s="419"/>
      <c r="BI10" s="419"/>
      <c r="BJ10" s="419"/>
      <c r="BK10" s="419"/>
      <c r="BL10" s="419"/>
      <c r="BM10" s="419"/>
      <c r="BN10" s="419"/>
      <c r="BO10" s="419"/>
      <c r="BP10" s="419"/>
      <c r="BQ10" s="419"/>
      <c r="BR10" s="419"/>
      <c r="BS10" s="419"/>
      <c r="BT10" s="419"/>
      <c r="BU10" s="419"/>
      <c r="BV10" s="419"/>
      <c r="BW10" s="419"/>
      <c r="BX10" s="419"/>
      <c r="BY10" s="419"/>
      <c r="BZ10" s="419"/>
      <c r="CA10" s="419"/>
      <c r="CB10" s="419"/>
      <c r="CC10" s="419"/>
      <c r="CD10" s="419"/>
      <c r="CE10" s="419"/>
      <c r="CF10" s="419"/>
      <c r="CG10" s="419"/>
      <c r="CH10" s="419"/>
      <c r="CI10" s="419"/>
      <c r="CJ10" s="419"/>
      <c r="CK10" s="419"/>
      <c r="CL10" s="419"/>
      <c r="CM10" s="419"/>
      <c r="CN10" s="419"/>
      <c r="CO10" s="419"/>
      <c r="CP10" s="419"/>
      <c r="CQ10" s="420"/>
      <c r="CR10" s="409" t="s">
        <v>57</v>
      </c>
      <c r="CS10" s="410"/>
      <c r="CT10" s="410"/>
      <c r="CU10" s="410"/>
      <c r="CV10" s="410"/>
      <c r="CW10" s="410"/>
      <c r="CX10" s="410"/>
      <c r="CY10" s="410"/>
      <c r="CZ10" s="410"/>
      <c r="DA10" s="410"/>
      <c r="DB10" s="410"/>
      <c r="DC10" s="410"/>
      <c r="DD10" s="410"/>
      <c r="DE10" s="410"/>
      <c r="DF10" s="410"/>
      <c r="DG10" s="410"/>
      <c r="DH10" s="410"/>
      <c r="DI10" s="410"/>
      <c r="DJ10" s="410"/>
      <c r="DK10" s="410"/>
      <c r="DL10" s="411"/>
      <c r="DM10" s="409" t="s">
        <v>58</v>
      </c>
      <c r="DN10" s="410"/>
      <c r="DO10" s="410"/>
      <c r="DP10" s="410"/>
      <c r="DQ10" s="410"/>
      <c r="DR10" s="410"/>
      <c r="DS10" s="410"/>
      <c r="DT10" s="410"/>
      <c r="DU10" s="411"/>
      <c r="DV10" s="409" t="s">
        <v>59</v>
      </c>
      <c r="DW10" s="410"/>
      <c r="DX10" s="410"/>
      <c r="DY10" s="410"/>
      <c r="DZ10" s="410"/>
      <c r="EA10" s="410"/>
      <c r="EB10" s="410"/>
      <c r="EC10" s="410"/>
      <c r="ED10" s="410"/>
      <c r="EE10" s="410"/>
      <c r="EF10" s="410"/>
      <c r="EG10" s="410"/>
      <c r="EH10" s="410"/>
      <c r="EI10" s="410"/>
      <c r="EJ10" s="410"/>
      <c r="EK10" s="410"/>
      <c r="EL10" s="410"/>
      <c r="EM10" s="411"/>
      <c r="EN10" s="409" t="s">
        <v>60</v>
      </c>
      <c r="EO10" s="410"/>
      <c r="EP10" s="410"/>
      <c r="EQ10" s="410"/>
      <c r="ER10" s="410"/>
      <c r="ES10" s="410"/>
      <c r="ET10" s="410"/>
      <c r="EU10" s="411"/>
      <c r="EV10" s="409" t="s">
        <v>61</v>
      </c>
      <c r="EW10" s="410"/>
      <c r="EX10" s="410"/>
      <c r="EY10" s="410"/>
      <c r="EZ10" s="410"/>
      <c r="FA10" s="410"/>
      <c r="FB10" s="410"/>
      <c r="FC10" s="410"/>
      <c r="FD10" s="410"/>
      <c r="FE10" s="411"/>
    </row>
    <row r="11" spans="1:161" s="2" customFormat="1" ht="12" customHeight="1" x14ac:dyDescent="0.2">
      <c r="A11" s="412"/>
      <c r="B11" s="413"/>
      <c r="C11" s="413"/>
      <c r="D11" s="413"/>
      <c r="E11" s="414"/>
      <c r="F11" s="412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4"/>
      <c r="T11" s="412"/>
      <c r="U11" s="413"/>
      <c r="V11" s="413"/>
      <c r="W11" s="413"/>
      <c r="X11" s="413"/>
      <c r="Y11" s="413"/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3"/>
      <c r="AK11" s="413"/>
      <c r="AL11" s="413"/>
      <c r="AM11" s="414"/>
      <c r="AN11" s="388" t="s">
        <v>62</v>
      </c>
      <c r="AO11" s="389"/>
      <c r="AP11" s="389"/>
      <c r="AQ11" s="389"/>
      <c r="AR11" s="389"/>
      <c r="AS11" s="389"/>
      <c r="AT11" s="390"/>
      <c r="AU11" s="388" t="s">
        <v>63</v>
      </c>
      <c r="AV11" s="389"/>
      <c r="AW11" s="389"/>
      <c r="AX11" s="389"/>
      <c r="AY11" s="389"/>
      <c r="AZ11" s="389"/>
      <c r="BA11" s="390"/>
      <c r="BB11" s="10"/>
      <c r="BC11" s="11"/>
      <c r="BD11" s="11"/>
      <c r="BE11" s="11"/>
      <c r="BF11" s="11"/>
      <c r="BG11" s="11"/>
      <c r="BH11" s="11"/>
      <c r="BI11" s="373"/>
      <c r="BJ11" s="373"/>
      <c r="BK11" s="373"/>
      <c r="BL11" s="373"/>
      <c r="BM11" s="373"/>
      <c r="BN11" s="12" t="s">
        <v>16</v>
      </c>
      <c r="BO11" s="11"/>
      <c r="BP11" s="11"/>
      <c r="BR11" s="11"/>
      <c r="BS11" s="11"/>
      <c r="BT11" s="11"/>
      <c r="BU11" s="11"/>
      <c r="BV11" s="13"/>
      <c r="BW11" s="10"/>
      <c r="BX11" s="11"/>
      <c r="BY11" s="11"/>
      <c r="BZ11" s="11"/>
      <c r="CA11" s="11"/>
      <c r="CB11" s="11"/>
      <c r="CC11" s="11"/>
      <c r="CD11" s="373"/>
      <c r="CE11" s="373"/>
      <c r="CF11" s="373"/>
      <c r="CG11" s="373"/>
      <c r="CH11" s="373"/>
      <c r="CI11" s="12" t="s">
        <v>16</v>
      </c>
      <c r="CJ11" s="11"/>
      <c r="CK11" s="11"/>
      <c r="CM11" s="11"/>
      <c r="CN11" s="11"/>
      <c r="CO11" s="11"/>
      <c r="CP11" s="11"/>
      <c r="CQ11" s="13"/>
      <c r="CR11" s="412"/>
      <c r="CS11" s="413"/>
      <c r="CT11" s="413"/>
      <c r="CU11" s="413"/>
      <c r="CV11" s="413"/>
      <c r="CW11" s="413"/>
      <c r="CX11" s="413"/>
      <c r="CY11" s="413"/>
      <c r="CZ11" s="413"/>
      <c r="DA11" s="413"/>
      <c r="DB11" s="413"/>
      <c r="DC11" s="413"/>
      <c r="DD11" s="413"/>
      <c r="DE11" s="413"/>
      <c r="DF11" s="413"/>
      <c r="DG11" s="413"/>
      <c r="DH11" s="413"/>
      <c r="DI11" s="413"/>
      <c r="DJ11" s="413"/>
      <c r="DK11" s="413"/>
      <c r="DL11" s="414"/>
      <c r="DM11" s="412"/>
      <c r="DN11" s="413"/>
      <c r="DO11" s="413"/>
      <c r="DP11" s="413"/>
      <c r="DQ11" s="413"/>
      <c r="DR11" s="413"/>
      <c r="DS11" s="413"/>
      <c r="DT11" s="413"/>
      <c r="DU11" s="414"/>
      <c r="DV11" s="412"/>
      <c r="DW11" s="413"/>
      <c r="DX11" s="413"/>
      <c r="DY11" s="413"/>
      <c r="DZ11" s="413"/>
      <c r="EA11" s="413"/>
      <c r="EB11" s="413"/>
      <c r="EC11" s="413"/>
      <c r="ED11" s="413"/>
      <c r="EE11" s="413"/>
      <c r="EF11" s="413"/>
      <c r="EG11" s="413"/>
      <c r="EH11" s="413"/>
      <c r="EI11" s="413"/>
      <c r="EJ11" s="413"/>
      <c r="EK11" s="413"/>
      <c r="EL11" s="413"/>
      <c r="EM11" s="414"/>
      <c r="EN11" s="412"/>
      <c r="EO11" s="413"/>
      <c r="EP11" s="413"/>
      <c r="EQ11" s="413"/>
      <c r="ER11" s="413"/>
      <c r="ES11" s="413"/>
      <c r="ET11" s="413"/>
      <c r="EU11" s="414"/>
      <c r="EV11" s="412"/>
      <c r="EW11" s="413"/>
      <c r="EX11" s="413"/>
      <c r="EY11" s="413"/>
      <c r="EZ11" s="413"/>
      <c r="FA11" s="413"/>
      <c r="FB11" s="413"/>
      <c r="FC11" s="413"/>
      <c r="FD11" s="413"/>
      <c r="FE11" s="414"/>
    </row>
    <row r="12" spans="1:161" s="2" customFormat="1" ht="5.0999999999999996" customHeight="1" x14ac:dyDescent="0.2">
      <c r="A12" s="412"/>
      <c r="B12" s="413"/>
      <c r="C12" s="413"/>
      <c r="D12" s="413"/>
      <c r="E12" s="414"/>
      <c r="F12" s="412"/>
      <c r="G12" s="413"/>
      <c r="H12" s="413"/>
      <c r="I12" s="413"/>
      <c r="J12" s="413"/>
      <c r="K12" s="413"/>
      <c r="L12" s="413"/>
      <c r="M12" s="413"/>
      <c r="N12" s="413"/>
      <c r="O12" s="413"/>
      <c r="P12" s="413"/>
      <c r="Q12" s="413"/>
      <c r="R12" s="413"/>
      <c r="S12" s="414"/>
      <c r="T12" s="412"/>
      <c r="U12" s="413"/>
      <c r="V12" s="413"/>
      <c r="W12" s="413"/>
      <c r="X12" s="413"/>
      <c r="Y12" s="413"/>
      <c r="Z12" s="413"/>
      <c r="AA12" s="413"/>
      <c r="AB12" s="413"/>
      <c r="AC12" s="413"/>
      <c r="AD12" s="413"/>
      <c r="AE12" s="413"/>
      <c r="AF12" s="413"/>
      <c r="AG12" s="413"/>
      <c r="AH12" s="413"/>
      <c r="AI12" s="413"/>
      <c r="AJ12" s="413"/>
      <c r="AK12" s="413"/>
      <c r="AL12" s="413"/>
      <c r="AM12" s="414"/>
      <c r="AN12" s="391"/>
      <c r="AO12" s="392"/>
      <c r="AP12" s="392"/>
      <c r="AQ12" s="392"/>
      <c r="AR12" s="392"/>
      <c r="AS12" s="392"/>
      <c r="AT12" s="393"/>
      <c r="AU12" s="391"/>
      <c r="AV12" s="392"/>
      <c r="AW12" s="392"/>
      <c r="AX12" s="392"/>
      <c r="AY12" s="392"/>
      <c r="AZ12" s="392"/>
      <c r="BA12" s="393"/>
      <c r="BB12" s="14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14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415"/>
      <c r="CS12" s="416"/>
      <c r="CT12" s="416"/>
      <c r="CU12" s="416"/>
      <c r="CV12" s="416"/>
      <c r="CW12" s="416"/>
      <c r="CX12" s="416"/>
      <c r="CY12" s="416"/>
      <c r="CZ12" s="416"/>
      <c r="DA12" s="416"/>
      <c r="DB12" s="416"/>
      <c r="DC12" s="416"/>
      <c r="DD12" s="416"/>
      <c r="DE12" s="416"/>
      <c r="DF12" s="416"/>
      <c r="DG12" s="416"/>
      <c r="DH12" s="416"/>
      <c r="DI12" s="416"/>
      <c r="DJ12" s="416"/>
      <c r="DK12" s="416"/>
      <c r="DL12" s="417"/>
      <c r="DM12" s="412"/>
      <c r="DN12" s="413"/>
      <c r="DO12" s="413"/>
      <c r="DP12" s="413"/>
      <c r="DQ12" s="413"/>
      <c r="DR12" s="413"/>
      <c r="DS12" s="413"/>
      <c r="DT12" s="413"/>
      <c r="DU12" s="414"/>
      <c r="DV12" s="412"/>
      <c r="DW12" s="413"/>
      <c r="DX12" s="413"/>
      <c r="DY12" s="413"/>
      <c r="DZ12" s="413"/>
      <c r="EA12" s="413"/>
      <c r="EB12" s="413"/>
      <c r="EC12" s="413"/>
      <c r="ED12" s="413"/>
      <c r="EE12" s="413"/>
      <c r="EF12" s="413"/>
      <c r="EG12" s="413"/>
      <c r="EH12" s="413"/>
      <c r="EI12" s="413"/>
      <c r="EJ12" s="413"/>
      <c r="EK12" s="413"/>
      <c r="EL12" s="413"/>
      <c r="EM12" s="414"/>
      <c r="EN12" s="412"/>
      <c r="EO12" s="413"/>
      <c r="EP12" s="413"/>
      <c r="EQ12" s="413"/>
      <c r="ER12" s="413"/>
      <c r="ES12" s="413"/>
      <c r="ET12" s="413"/>
      <c r="EU12" s="414"/>
      <c r="EV12" s="412"/>
      <c r="EW12" s="413"/>
      <c r="EX12" s="413"/>
      <c r="EY12" s="413"/>
      <c r="EZ12" s="413"/>
      <c r="FA12" s="413"/>
      <c r="FB12" s="413"/>
      <c r="FC12" s="413"/>
      <c r="FD12" s="413"/>
      <c r="FE12" s="414"/>
    </row>
    <row r="13" spans="1:161" s="2" customFormat="1" ht="72" customHeight="1" x14ac:dyDescent="0.2">
      <c r="A13" s="412"/>
      <c r="B13" s="413"/>
      <c r="C13" s="413"/>
      <c r="D13" s="413"/>
      <c r="E13" s="414"/>
      <c r="F13" s="412"/>
      <c r="G13" s="413"/>
      <c r="H13" s="413"/>
      <c r="I13" s="413"/>
      <c r="J13" s="413"/>
      <c r="K13" s="413"/>
      <c r="L13" s="413"/>
      <c r="M13" s="413"/>
      <c r="N13" s="413"/>
      <c r="O13" s="413"/>
      <c r="P13" s="413"/>
      <c r="Q13" s="413"/>
      <c r="R13" s="413"/>
      <c r="S13" s="414"/>
      <c r="T13" s="415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6"/>
      <c r="AL13" s="416"/>
      <c r="AM13" s="417"/>
      <c r="AN13" s="391"/>
      <c r="AO13" s="392"/>
      <c r="AP13" s="392"/>
      <c r="AQ13" s="392"/>
      <c r="AR13" s="392"/>
      <c r="AS13" s="392"/>
      <c r="AT13" s="393"/>
      <c r="AU13" s="391"/>
      <c r="AV13" s="392"/>
      <c r="AW13" s="392"/>
      <c r="AX13" s="392"/>
      <c r="AY13" s="392"/>
      <c r="AZ13" s="392"/>
      <c r="BA13" s="393"/>
      <c r="BB13" s="388" t="s">
        <v>64</v>
      </c>
      <c r="BC13" s="389"/>
      <c r="BD13" s="389"/>
      <c r="BE13" s="389"/>
      <c r="BF13" s="389"/>
      <c r="BG13" s="389"/>
      <c r="BH13" s="390"/>
      <c r="BI13" s="388" t="s">
        <v>65</v>
      </c>
      <c r="BJ13" s="389"/>
      <c r="BK13" s="389"/>
      <c r="BL13" s="389"/>
      <c r="BM13" s="389"/>
      <c r="BN13" s="389"/>
      <c r="BO13" s="389"/>
      <c r="BP13" s="388" t="s">
        <v>66</v>
      </c>
      <c r="BQ13" s="389"/>
      <c r="BR13" s="389"/>
      <c r="BS13" s="389"/>
      <c r="BT13" s="389"/>
      <c r="BU13" s="389"/>
      <c r="BV13" s="390"/>
      <c r="BW13" s="388" t="s">
        <v>64</v>
      </c>
      <c r="BX13" s="389"/>
      <c r="BY13" s="389"/>
      <c r="BZ13" s="389"/>
      <c r="CA13" s="389"/>
      <c r="CB13" s="389"/>
      <c r="CC13" s="390"/>
      <c r="CD13" s="388" t="s">
        <v>65</v>
      </c>
      <c r="CE13" s="389"/>
      <c r="CF13" s="389"/>
      <c r="CG13" s="389"/>
      <c r="CH13" s="389"/>
      <c r="CI13" s="389"/>
      <c r="CJ13" s="389"/>
      <c r="CK13" s="388" t="s">
        <v>66</v>
      </c>
      <c r="CL13" s="389"/>
      <c r="CM13" s="389"/>
      <c r="CN13" s="389"/>
      <c r="CO13" s="389"/>
      <c r="CP13" s="389"/>
      <c r="CQ13" s="390"/>
      <c r="CR13" s="388" t="s">
        <v>67</v>
      </c>
      <c r="CS13" s="389"/>
      <c r="CT13" s="389"/>
      <c r="CU13" s="389"/>
      <c r="CV13" s="389"/>
      <c r="CW13" s="389"/>
      <c r="CX13" s="390"/>
      <c r="CY13" s="388" t="s">
        <v>68</v>
      </c>
      <c r="CZ13" s="389"/>
      <c r="DA13" s="389"/>
      <c r="DB13" s="389"/>
      <c r="DC13" s="389"/>
      <c r="DD13" s="389"/>
      <c r="DE13" s="390"/>
      <c r="DF13" s="388" t="s">
        <v>69</v>
      </c>
      <c r="DG13" s="389"/>
      <c r="DH13" s="389"/>
      <c r="DI13" s="389"/>
      <c r="DJ13" s="389"/>
      <c r="DK13" s="389"/>
      <c r="DL13" s="390"/>
      <c r="DM13" s="412"/>
      <c r="DN13" s="413"/>
      <c r="DO13" s="413"/>
      <c r="DP13" s="413"/>
      <c r="DQ13" s="413"/>
      <c r="DR13" s="413"/>
      <c r="DS13" s="413"/>
      <c r="DT13" s="413"/>
      <c r="DU13" s="414"/>
      <c r="DV13" s="415"/>
      <c r="DW13" s="416"/>
      <c r="DX13" s="416"/>
      <c r="DY13" s="416"/>
      <c r="DZ13" s="416"/>
      <c r="EA13" s="416"/>
      <c r="EB13" s="416"/>
      <c r="EC13" s="416"/>
      <c r="ED13" s="416"/>
      <c r="EE13" s="416"/>
      <c r="EF13" s="416"/>
      <c r="EG13" s="416"/>
      <c r="EH13" s="416"/>
      <c r="EI13" s="416"/>
      <c r="EJ13" s="416"/>
      <c r="EK13" s="416"/>
      <c r="EL13" s="416"/>
      <c r="EM13" s="417"/>
      <c r="EN13" s="412"/>
      <c r="EO13" s="413"/>
      <c r="EP13" s="413"/>
      <c r="EQ13" s="413"/>
      <c r="ER13" s="413"/>
      <c r="ES13" s="413"/>
      <c r="ET13" s="413"/>
      <c r="EU13" s="414"/>
      <c r="EV13" s="412"/>
      <c r="EW13" s="413"/>
      <c r="EX13" s="413"/>
      <c r="EY13" s="413"/>
      <c r="EZ13" s="413"/>
      <c r="FA13" s="413"/>
      <c r="FB13" s="413"/>
      <c r="FC13" s="413"/>
      <c r="FD13" s="413"/>
      <c r="FE13" s="414"/>
    </row>
    <row r="14" spans="1:161" s="2" customFormat="1" ht="21" customHeight="1" x14ac:dyDescent="0.2">
      <c r="A14" s="412"/>
      <c r="B14" s="413"/>
      <c r="C14" s="413"/>
      <c r="D14" s="413"/>
      <c r="E14" s="414"/>
      <c r="F14" s="412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3"/>
      <c r="S14" s="414"/>
      <c r="T14" s="397" t="s">
        <v>62</v>
      </c>
      <c r="U14" s="398"/>
      <c r="V14" s="398"/>
      <c r="W14" s="398"/>
      <c r="X14" s="399"/>
      <c r="Y14" s="397" t="s">
        <v>25</v>
      </c>
      <c r="Z14" s="398"/>
      <c r="AA14" s="398"/>
      <c r="AB14" s="398"/>
      <c r="AC14" s="399"/>
      <c r="AD14" s="17"/>
      <c r="AE14" s="406" t="s">
        <v>16</v>
      </c>
      <c r="AF14" s="406"/>
      <c r="AG14" s="406"/>
      <c r="AH14" s="18"/>
      <c r="AI14" s="17"/>
      <c r="AJ14" s="406" t="s">
        <v>16</v>
      </c>
      <c r="AK14" s="406"/>
      <c r="AL14" s="406"/>
      <c r="AM14" s="13"/>
      <c r="AN14" s="391"/>
      <c r="AO14" s="392"/>
      <c r="AP14" s="392"/>
      <c r="AQ14" s="392"/>
      <c r="AR14" s="392"/>
      <c r="AS14" s="392"/>
      <c r="AT14" s="393"/>
      <c r="AU14" s="391"/>
      <c r="AV14" s="392"/>
      <c r="AW14" s="392"/>
      <c r="AX14" s="392"/>
      <c r="AY14" s="392"/>
      <c r="AZ14" s="392"/>
      <c r="BA14" s="393"/>
      <c r="BB14" s="391"/>
      <c r="BC14" s="392"/>
      <c r="BD14" s="392"/>
      <c r="BE14" s="392"/>
      <c r="BF14" s="392"/>
      <c r="BG14" s="392"/>
      <c r="BH14" s="393"/>
      <c r="BI14" s="391"/>
      <c r="BJ14" s="392"/>
      <c r="BK14" s="392"/>
      <c r="BL14" s="392"/>
      <c r="BM14" s="392"/>
      <c r="BN14" s="392"/>
      <c r="BO14" s="392"/>
      <c r="BP14" s="391"/>
      <c r="BQ14" s="392"/>
      <c r="BR14" s="392"/>
      <c r="BS14" s="392"/>
      <c r="BT14" s="392"/>
      <c r="BU14" s="392"/>
      <c r="BV14" s="393"/>
      <c r="BW14" s="391"/>
      <c r="BX14" s="392"/>
      <c r="BY14" s="392"/>
      <c r="BZ14" s="392"/>
      <c r="CA14" s="392"/>
      <c r="CB14" s="392"/>
      <c r="CC14" s="393"/>
      <c r="CD14" s="391"/>
      <c r="CE14" s="392"/>
      <c r="CF14" s="392"/>
      <c r="CG14" s="392"/>
      <c r="CH14" s="392"/>
      <c r="CI14" s="392"/>
      <c r="CJ14" s="392"/>
      <c r="CK14" s="391"/>
      <c r="CL14" s="392"/>
      <c r="CM14" s="392"/>
      <c r="CN14" s="392"/>
      <c r="CO14" s="392"/>
      <c r="CP14" s="392"/>
      <c r="CQ14" s="393"/>
      <c r="CR14" s="391"/>
      <c r="CS14" s="392"/>
      <c r="CT14" s="392"/>
      <c r="CU14" s="392"/>
      <c r="CV14" s="392"/>
      <c r="CW14" s="392"/>
      <c r="CX14" s="393"/>
      <c r="CY14" s="391"/>
      <c r="CZ14" s="392"/>
      <c r="DA14" s="392"/>
      <c r="DB14" s="392"/>
      <c r="DC14" s="392"/>
      <c r="DD14" s="392"/>
      <c r="DE14" s="393"/>
      <c r="DF14" s="391"/>
      <c r="DG14" s="392"/>
      <c r="DH14" s="392"/>
      <c r="DI14" s="392"/>
      <c r="DJ14" s="392"/>
      <c r="DK14" s="392"/>
      <c r="DL14" s="393"/>
      <c r="DM14" s="412"/>
      <c r="DN14" s="413"/>
      <c r="DO14" s="413"/>
      <c r="DP14" s="413"/>
      <c r="DQ14" s="413"/>
      <c r="DR14" s="413"/>
      <c r="DS14" s="413"/>
      <c r="DT14" s="413"/>
      <c r="DU14" s="414"/>
      <c r="DV14" s="10"/>
      <c r="DW14" s="11"/>
      <c r="DX14" s="11"/>
      <c r="DY14" s="11"/>
      <c r="DZ14" s="11"/>
      <c r="EA14" s="11"/>
      <c r="EB14" s="11"/>
      <c r="EC14" s="11"/>
      <c r="ED14" s="13"/>
      <c r="EE14" s="10"/>
      <c r="EF14" s="11"/>
      <c r="EG14" s="11"/>
      <c r="EH14" s="11"/>
      <c r="EI14" s="11"/>
      <c r="EJ14" s="11"/>
      <c r="EK14" s="11"/>
      <c r="EL14" s="11"/>
      <c r="EM14" s="13"/>
      <c r="EN14" s="412"/>
      <c r="EO14" s="413"/>
      <c r="EP14" s="413"/>
      <c r="EQ14" s="413"/>
      <c r="ER14" s="413"/>
      <c r="ES14" s="413"/>
      <c r="ET14" s="413"/>
      <c r="EU14" s="414"/>
      <c r="EV14" s="412"/>
      <c r="EW14" s="413"/>
      <c r="EX14" s="413"/>
      <c r="EY14" s="413"/>
      <c r="EZ14" s="413"/>
      <c r="FA14" s="413"/>
      <c r="FB14" s="413"/>
      <c r="FC14" s="413"/>
      <c r="FD14" s="413"/>
      <c r="FE14" s="414"/>
    </row>
    <row r="15" spans="1:161" s="2" customFormat="1" ht="12" customHeight="1" x14ac:dyDescent="0.2">
      <c r="A15" s="412"/>
      <c r="B15" s="413"/>
      <c r="C15" s="413"/>
      <c r="D15" s="413"/>
      <c r="E15" s="414"/>
      <c r="F15" s="412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4"/>
      <c r="T15" s="400"/>
      <c r="U15" s="401"/>
      <c r="V15" s="401"/>
      <c r="W15" s="401"/>
      <c r="X15" s="402"/>
      <c r="Y15" s="400"/>
      <c r="Z15" s="401"/>
      <c r="AA15" s="401"/>
      <c r="AB15" s="401"/>
      <c r="AC15" s="402"/>
      <c r="AD15" s="19"/>
      <c r="AE15" s="407"/>
      <c r="AF15" s="407"/>
      <c r="AG15" s="408"/>
      <c r="AH15" s="20"/>
      <c r="AI15" s="19"/>
      <c r="AJ15" s="407"/>
      <c r="AK15" s="407"/>
      <c r="AL15" s="408"/>
      <c r="AM15" s="21"/>
      <c r="AN15" s="391"/>
      <c r="AO15" s="392"/>
      <c r="AP15" s="392"/>
      <c r="AQ15" s="392"/>
      <c r="AR15" s="392"/>
      <c r="AS15" s="392"/>
      <c r="AT15" s="393"/>
      <c r="AU15" s="391"/>
      <c r="AV15" s="392"/>
      <c r="AW15" s="392"/>
      <c r="AX15" s="392"/>
      <c r="AY15" s="392"/>
      <c r="AZ15" s="392"/>
      <c r="BA15" s="393"/>
      <c r="BB15" s="391"/>
      <c r="BC15" s="392"/>
      <c r="BD15" s="392"/>
      <c r="BE15" s="392"/>
      <c r="BF15" s="392"/>
      <c r="BG15" s="392"/>
      <c r="BH15" s="393"/>
      <c r="BI15" s="391"/>
      <c r="BJ15" s="392"/>
      <c r="BK15" s="392"/>
      <c r="BL15" s="392"/>
      <c r="BM15" s="392"/>
      <c r="BN15" s="392"/>
      <c r="BO15" s="392"/>
      <c r="BP15" s="391"/>
      <c r="BQ15" s="392"/>
      <c r="BR15" s="392"/>
      <c r="BS15" s="392"/>
      <c r="BT15" s="392"/>
      <c r="BU15" s="392"/>
      <c r="BV15" s="393"/>
      <c r="BW15" s="391"/>
      <c r="BX15" s="392"/>
      <c r="BY15" s="392"/>
      <c r="BZ15" s="392"/>
      <c r="CA15" s="392"/>
      <c r="CB15" s="392"/>
      <c r="CC15" s="393"/>
      <c r="CD15" s="391"/>
      <c r="CE15" s="392"/>
      <c r="CF15" s="392"/>
      <c r="CG15" s="392"/>
      <c r="CH15" s="392"/>
      <c r="CI15" s="392"/>
      <c r="CJ15" s="392"/>
      <c r="CK15" s="391"/>
      <c r="CL15" s="392"/>
      <c r="CM15" s="392"/>
      <c r="CN15" s="392"/>
      <c r="CO15" s="392"/>
      <c r="CP15" s="392"/>
      <c r="CQ15" s="393"/>
      <c r="CR15" s="391"/>
      <c r="CS15" s="392"/>
      <c r="CT15" s="392"/>
      <c r="CU15" s="392"/>
      <c r="CV15" s="392"/>
      <c r="CW15" s="392"/>
      <c r="CX15" s="393"/>
      <c r="CY15" s="391"/>
      <c r="CZ15" s="392"/>
      <c r="DA15" s="392"/>
      <c r="DB15" s="392"/>
      <c r="DC15" s="392"/>
      <c r="DD15" s="392"/>
      <c r="DE15" s="393"/>
      <c r="DF15" s="391"/>
      <c r="DG15" s="392"/>
      <c r="DH15" s="392"/>
      <c r="DI15" s="392"/>
      <c r="DJ15" s="392"/>
      <c r="DK15" s="392"/>
      <c r="DL15" s="393"/>
      <c r="DM15" s="412"/>
      <c r="DN15" s="413"/>
      <c r="DO15" s="413"/>
      <c r="DP15" s="413"/>
      <c r="DQ15" s="413"/>
      <c r="DR15" s="413"/>
      <c r="DS15" s="413"/>
      <c r="DT15" s="413"/>
      <c r="DU15" s="414"/>
      <c r="DV15" s="22"/>
      <c r="DW15" s="387"/>
      <c r="DX15" s="387"/>
      <c r="DY15" s="387"/>
      <c r="DZ15" s="387"/>
      <c r="EA15" s="387"/>
      <c r="EB15" s="23" t="s">
        <v>16</v>
      </c>
      <c r="EC15" s="24"/>
      <c r="ED15" s="21"/>
      <c r="EE15" s="22"/>
      <c r="EF15" s="387"/>
      <c r="EG15" s="387"/>
      <c r="EH15" s="387"/>
      <c r="EI15" s="387"/>
      <c r="EJ15" s="387"/>
      <c r="EK15" s="23" t="s">
        <v>16</v>
      </c>
      <c r="EL15" s="24"/>
      <c r="EM15" s="21"/>
      <c r="EN15" s="412"/>
      <c r="EO15" s="413"/>
      <c r="EP15" s="413"/>
      <c r="EQ15" s="413"/>
      <c r="ER15" s="413"/>
      <c r="ES15" s="413"/>
      <c r="ET15" s="413"/>
      <c r="EU15" s="414"/>
      <c r="EV15" s="412"/>
      <c r="EW15" s="413"/>
      <c r="EX15" s="413"/>
      <c r="EY15" s="413"/>
      <c r="EZ15" s="413"/>
      <c r="FA15" s="413"/>
      <c r="FB15" s="413"/>
      <c r="FC15" s="413"/>
      <c r="FD15" s="413"/>
      <c r="FE15" s="414"/>
    </row>
    <row r="16" spans="1:161" s="2" customFormat="1" ht="12" customHeight="1" x14ac:dyDescent="0.2">
      <c r="A16" s="412"/>
      <c r="B16" s="413"/>
      <c r="C16" s="413"/>
      <c r="D16" s="413"/>
      <c r="E16" s="414"/>
      <c r="F16" s="412"/>
      <c r="G16" s="413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4"/>
      <c r="T16" s="400"/>
      <c r="U16" s="401"/>
      <c r="V16" s="401"/>
      <c r="W16" s="401"/>
      <c r="X16" s="402"/>
      <c r="Y16" s="400"/>
      <c r="Z16" s="401"/>
      <c r="AA16" s="401"/>
      <c r="AB16" s="401"/>
      <c r="AC16" s="402"/>
      <c r="AD16" s="19"/>
      <c r="AE16" s="407"/>
      <c r="AF16" s="407"/>
      <c r="AG16" s="408"/>
      <c r="AH16" s="20"/>
      <c r="AI16" s="19"/>
      <c r="AJ16" s="407"/>
      <c r="AK16" s="407"/>
      <c r="AL16" s="408"/>
      <c r="AM16" s="21"/>
      <c r="AN16" s="391"/>
      <c r="AO16" s="392"/>
      <c r="AP16" s="392"/>
      <c r="AQ16" s="392"/>
      <c r="AR16" s="392"/>
      <c r="AS16" s="392"/>
      <c r="AT16" s="393"/>
      <c r="AU16" s="391"/>
      <c r="AV16" s="392"/>
      <c r="AW16" s="392"/>
      <c r="AX16" s="392"/>
      <c r="AY16" s="392"/>
      <c r="AZ16" s="392"/>
      <c r="BA16" s="393"/>
      <c r="BB16" s="391"/>
      <c r="BC16" s="392"/>
      <c r="BD16" s="392"/>
      <c r="BE16" s="392"/>
      <c r="BF16" s="392"/>
      <c r="BG16" s="392"/>
      <c r="BH16" s="393"/>
      <c r="BI16" s="391"/>
      <c r="BJ16" s="392"/>
      <c r="BK16" s="392"/>
      <c r="BL16" s="392"/>
      <c r="BM16" s="392"/>
      <c r="BN16" s="392"/>
      <c r="BO16" s="392"/>
      <c r="BP16" s="391"/>
      <c r="BQ16" s="392"/>
      <c r="BR16" s="392"/>
      <c r="BS16" s="392"/>
      <c r="BT16" s="392"/>
      <c r="BU16" s="392"/>
      <c r="BV16" s="393"/>
      <c r="BW16" s="391"/>
      <c r="BX16" s="392"/>
      <c r="BY16" s="392"/>
      <c r="BZ16" s="392"/>
      <c r="CA16" s="392"/>
      <c r="CB16" s="392"/>
      <c r="CC16" s="393"/>
      <c r="CD16" s="391"/>
      <c r="CE16" s="392"/>
      <c r="CF16" s="392"/>
      <c r="CG16" s="392"/>
      <c r="CH16" s="392"/>
      <c r="CI16" s="392"/>
      <c r="CJ16" s="392"/>
      <c r="CK16" s="391"/>
      <c r="CL16" s="392"/>
      <c r="CM16" s="392"/>
      <c r="CN16" s="392"/>
      <c r="CO16" s="392"/>
      <c r="CP16" s="392"/>
      <c r="CQ16" s="393"/>
      <c r="CR16" s="391"/>
      <c r="CS16" s="392"/>
      <c r="CT16" s="392"/>
      <c r="CU16" s="392"/>
      <c r="CV16" s="392"/>
      <c r="CW16" s="392"/>
      <c r="CX16" s="393"/>
      <c r="CY16" s="391"/>
      <c r="CZ16" s="392"/>
      <c r="DA16" s="392"/>
      <c r="DB16" s="392"/>
      <c r="DC16" s="392"/>
      <c r="DD16" s="392"/>
      <c r="DE16" s="393"/>
      <c r="DF16" s="391"/>
      <c r="DG16" s="392"/>
      <c r="DH16" s="392"/>
      <c r="DI16" s="392"/>
      <c r="DJ16" s="392"/>
      <c r="DK16" s="392"/>
      <c r="DL16" s="393"/>
      <c r="DM16" s="412"/>
      <c r="DN16" s="413"/>
      <c r="DO16" s="413"/>
      <c r="DP16" s="413"/>
      <c r="DQ16" s="413"/>
      <c r="DR16" s="413"/>
      <c r="DS16" s="413"/>
      <c r="DT16" s="413"/>
      <c r="DU16" s="414"/>
      <c r="DV16" s="22"/>
      <c r="EE16" s="22"/>
      <c r="EF16" s="24"/>
      <c r="EG16" s="24"/>
      <c r="EH16" s="24"/>
      <c r="EI16" s="24"/>
      <c r="EJ16" s="24"/>
      <c r="EK16" s="24"/>
      <c r="EL16" s="24"/>
      <c r="EM16" s="21"/>
      <c r="EN16" s="412"/>
      <c r="EO16" s="413"/>
      <c r="EP16" s="413"/>
      <c r="EQ16" s="413"/>
      <c r="ER16" s="413"/>
      <c r="ES16" s="413"/>
      <c r="ET16" s="413"/>
      <c r="EU16" s="414"/>
      <c r="EV16" s="412"/>
      <c r="EW16" s="413"/>
      <c r="EX16" s="413"/>
      <c r="EY16" s="413"/>
      <c r="EZ16" s="413"/>
      <c r="FA16" s="413"/>
      <c r="FB16" s="413"/>
      <c r="FC16" s="413"/>
      <c r="FD16" s="413"/>
      <c r="FE16" s="414"/>
    </row>
    <row r="17" spans="1:161" s="2" customFormat="1" ht="15" customHeight="1" x14ac:dyDescent="0.2">
      <c r="A17" s="415"/>
      <c r="B17" s="416"/>
      <c r="C17" s="416"/>
      <c r="D17" s="416"/>
      <c r="E17" s="417"/>
      <c r="F17" s="415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7"/>
      <c r="T17" s="403"/>
      <c r="U17" s="404"/>
      <c r="V17" s="404"/>
      <c r="W17" s="404"/>
      <c r="X17" s="405"/>
      <c r="Y17" s="403"/>
      <c r="Z17" s="404"/>
      <c r="AA17" s="404"/>
      <c r="AB17" s="404"/>
      <c r="AC17" s="405"/>
      <c r="AD17" s="25"/>
      <c r="AE17" s="15"/>
      <c r="AF17" s="15"/>
      <c r="AG17" s="15"/>
      <c r="AH17" s="15"/>
      <c r="AI17" s="25"/>
      <c r="AJ17" s="15"/>
      <c r="AK17" s="15"/>
      <c r="AL17" s="15"/>
      <c r="AM17" s="16"/>
      <c r="AN17" s="394"/>
      <c r="AO17" s="395"/>
      <c r="AP17" s="395"/>
      <c r="AQ17" s="395"/>
      <c r="AR17" s="395"/>
      <c r="AS17" s="395"/>
      <c r="AT17" s="396"/>
      <c r="AU17" s="394"/>
      <c r="AV17" s="395"/>
      <c r="AW17" s="395"/>
      <c r="AX17" s="395"/>
      <c r="AY17" s="395"/>
      <c r="AZ17" s="395"/>
      <c r="BA17" s="396"/>
      <c r="BB17" s="394"/>
      <c r="BC17" s="395"/>
      <c r="BD17" s="395"/>
      <c r="BE17" s="395"/>
      <c r="BF17" s="395"/>
      <c r="BG17" s="395"/>
      <c r="BH17" s="396"/>
      <c r="BI17" s="394"/>
      <c r="BJ17" s="395"/>
      <c r="BK17" s="395"/>
      <c r="BL17" s="395"/>
      <c r="BM17" s="395"/>
      <c r="BN17" s="395"/>
      <c r="BO17" s="395"/>
      <c r="BP17" s="394"/>
      <c r="BQ17" s="395"/>
      <c r="BR17" s="395"/>
      <c r="BS17" s="395"/>
      <c r="BT17" s="395"/>
      <c r="BU17" s="395"/>
      <c r="BV17" s="396"/>
      <c r="BW17" s="394"/>
      <c r="BX17" s="395"/>
      <c r="BY17" s="395"/>
      <c r="BZ17" s="395"/>
      <c r="CA17" s="395"/>
      <c r="CB17" s="395"/>
      <c r="CC17" s="396"/>
      <c r="CD17" s="394"/>
      <c r="CE17" s="395"/>
      <c r="CF17" s="395"/>
      <c r="CG17" s="395"/>
      <c r="CH17" s="395"/>
      <c r="CI17" s="395"/>
      <c r="CJ17" s="395"/>
      <c r="CK17" s="394"/>
      <c r="CL17" s="395"/>
      <c r="CM17" s="395"/>
      <c r="CN17" s="395"/>
      <c r="CO17" s="395"/>
      <c r="CP17" s="395"/>
      <c r="CQ17" s="396"/>
      <c r="CR17" s="394"/>
      <c r="CS17" s="395"/>
      <c r="CT17" s="395"/>
      <c r="CU17" s="395"/>
      <c r="CV17" s="395"/>
      <c r="CW17" s="395"/>
      <c r="CX17" s="396"/>
      <c r="CY17" s="394"/>
      <c r="CZ17" s="395"/>
      <c r="DA17" s="395"/>
      <c r="DB17" s="395"/>
      <c r="DC17" s="395"/>
      <c r="DD17" s="395"/>
      <c r="DE17" s="396"/>
      <c r="DF17" s="394"/>
      <c r="DG17" s="395"/>
      <c r="DH17" s="395"/>
      <c r="DI17" s="395"/>
      <c r="DJ17" s="395"/>
      <c r="DK17" s="395"/>
      <c r="DL17" s="396"/>
      <c r="DM17" s="415"/>
      <c r="DN17" s="416"/>
      <c r="DO17" s="416"/>
      <c r="DP17" s="416"/>
      <c r="DQ17" s="416"/>
      <c r="DR17" s="416"/>
      <c r="DS17" s="416"/>
      <c r="DT17" s="416"/>
      <c r="DU17" s="417"/>
      <c r="DV17" s="14"/>
      <c r="DW17" s="15"/>
      <c r="DX17" s="15"/>
      <c r="DY17" s="15"/>
      <c r="DZ17" s="15"/>
      <c r="EA17" s="15"/>
      <c r="EB17" s="15"/>
      <c r="EC17" s="15"/>
      <c r="ED17" s="16"/>
      <c r="EE17" s="14"/>
      <c r="EF17" s="15"/>
      <c r="EG17" s="15"/>
      <c r="EH17" s="15"/>
      <c r="EI17" s="15"/>
      <c r="EJ17" s="15"/>
      <c r="EK17" s="15"/>
      <c r="EL17" s="15"/>
      <c r="EM17" s="16"/>
      <c r="EN17" s="415"/>
      <c r="EO17" s="416"/>
      <c r="EP17" s="416"/>
      <c r="EQ17" s="416"/>
      <c r="ER17" s="416"/>
      <c r="ES17" s="416"/>
      <c r="ET17" s="416"/>
      <c r="EU17" s="417"/>
      <c r="EV17" s="415"/>
      <c r="EW17" s="416"/>
      <c r="EX17" s="416"/>
      <c r="EY17" s="416"/>
      <c r="EZ17" s="416"/>
      <c r="FA17" s="416"/>
      <c r="FB17" s="416"/>
      <c r="FC17" s="416"/>
      <c r="FD17" s="416"/>
      <c r="FE17" s="417"/>
    </row>
    <row r="18" spans="1:161" s="2" customFormat="1" ht="12" x14ac:dyDescent="0.2">
      <c r="A18" s="384">
        <v>1</v>
      </c>
      <c r="B18" s="385"/>
      <c r="C18" s="385"/>
      <c r="D18" s="385"/>
      <c r="E18" s="386"/>
      <c r="F18" s="384">
        <v>2</v>
      </c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6"/>
      <c r="T18" s="384">
        <v>3</v>
      </c>
      <c r="U18" s="385"/>
      <c r="V18" s="385"/>
      <c r="W18" s="385"/>
      <c r="X18" s="386"/>
      <c r="Y18" s="384">
        <v>4</v>
      </c>
      <c r="Z18" s="385"/>
      <c r="AA18" s="385"/>
      <c r="AB18" s="385"/>
      <c r="AC18" s="386"/>
      <c r="AD18" s="384">
        <v>5</v>
      </c>
      <c r="AE18" s="385"/>
      <c r="AF18" s="385"/>
      <c r="AG18" s="385"/>
      <c r="AH18" s="386"/>
      <c r="AI18" s="384">
        <v>6</v>
      </c>
      <c r="AJ18" s="385"/>
      <c r="AK18" s="385"/>
      <c r="AL18" s="385"/>
      <c r="AM18" s="386"/>
      <c r="AN18" s="384">
        <v>7</v>
      </c>
      <c r="AO18" s="385"/>
      <c r="AP18" s="385"/>
      <c r="AQ18" s="385"/>
      <c r="AR18" s="385"/>
      <c r="AS18" s="385"/>
      <c r="AT18" s="386"/>
      <c r="AU18" s="384">
        <v>8</v>
      </c>
      <c r="AV18" s="385"/>
      <c r="AW18" s="385"/>
      <c r="AX18" s="385"/>
      <c r="AY18" s="385"/>
      <c r="AZ18" s="385"/>
      <c r="BA18" s="386"/>
      <c r="BB18" s="384">
        <v>9</v>
      </c>
      <c r="BC18" s="385"/>
      <c r="BD18" s="385"/>
      <c r="BE18" s="385"/>
      <c r="BF18" s="385"/>
      <c r="BG18" s="385"/>
      <c r="BH18" s="386"/>
      <c r="BI18" s="384">
        <v>10</v>
      </c>
      <c r="BJ18" s="385"/>
      <c r="BK18" s="385"/>
      <c r="BL18" s="385"/>
      <c r="BM18" s="385"/>
      <c r="BN18" s="385"/>
      <c r="BO18" s="386"/>
      <c r="BP18" s="384">
        <v>11</v>
      </c>
      <c r="BQ18" s="385"/>
      <c r="BR18" s="385"/>
      <c r="BS18" s="385"/>
      <c r="BT18" s="385"/>
      <c r="BU18" s="385"/>
      <c r="BV18" s="386"/>
      <c r="BW18" s="384">
        <v>12</v>
      </c>
      <c r="BX18" s="385"/>
      <c r="BY18" s="385"/>
      <c r="BZ18" s="385"/>
      <c r="CA18" s="385"/>
      <c r="CB18" s="385"/>
      <c r="CC18" s="386"/>
      <c r="CD18" s="384">
        <v>13</v>
      </c>
      <c r="CE18" s="385"/>
      <c r="CF18" s="385"/>
      <c r="CG18" s="385"/>
      <c r="CH18" s="385"/>
      <c r="CI18" s="385"/>
      <c r="CJ18" s="386"/>
      <c r="CK18" s="384">
        <v>14</v>
      </c>
      <c r="CL18" s="385"/>
      <c r="CM18" s="385"/>
      <c r="CN18" s="385"/>
      <c r="CO18" s="385"/>
      <c r="CP18" s="385"/>
      <c r="CQ18" s="386"/>
      <c r="CR18" s="384">
        <v>15</v>
      </c>
      <c r="CS18" s="385"/>
      <c r="CT18" s="385"/>
      <c r="CU18" s="385"/>
      <c r="CV18" s="385"/>
      <c r="CW18" s="385"/>
      <c r="CX18" s="386"/>
      <c r="CY18" s="384">
        <v>16</v>
      </c>
      <c r="CZ18" s="385"/>
      <c r="DA18" s="385"/>
      <c r="DB18" s="385"/>
      <c r="DC18" s="385"/>
      <c r="DD18" s="385"/>
      <c r="DE18" s="386"/>
      <c r="DF18" s="384">
        <v>17</v>
      </c>
      <c r="DG18" s="385"/>
      <c r="DH18" s="385"/>
      <c r="DI18" s="385"/>
      <c r="DJ18" s="385"/>
      <c r="DK18" s="385"/>
      <c r="DL18" s="386"/>
      <c r="DM18" s="384">
        <v>18</v>
      </c>
      <c r="DN18" s="385"/>
      <c r="DO18" s="385"/>
      <c r="DP18" s="385"/>
      <c r="DQ18" s="385"/>
      <c r="DR18" s="385"/>
      <c r="DS18" s="385"/>
      <c r="DT18" s="385"/>
      <c r="DU18" s="386"/>
      <c r="DV18" s="384">
        <v>19</v>
      </c>
      <c r="DW18" s="385"/>
      <c r="DX18" s="385"/>
      <c r="DY18" s="385"/>
      <c r="DZ18" s="385"/>
      <c r="EA18" s="385"/>
      <c r="EB18" s="385"/>
      <c r="EC18" s="385"/>
      <c r="ED18" s="386"/>
      <c r="EE18" s="384">
        <v>20</v>
      </c>
      <c r="EF18" s="385"/>
      <c r="EG18" s="385"/>
      <c r="EH18" s="385"/>
      <c r="EI18" s="385"/>
      <c r="EJ18" s="385"/>
      <c r="EK18" s="385"/>
      <c r="EL18" s="385"/>
      <c r="EM18" s="386"/>
      <c r="EN18" s="384">
        <v>21</v>
      </c>
      <c r="EO18" s="385"/>
      <c r="EP18" s="385"/>
      <c r="EQ18" s="385"/>
      <c r="ER18" s="385"/>
      <c r="ES18" s="385"/>
      <c r="ET18" s="385"/>
      <c r="EU18" s="386"/>
      <c r="EV18" s="384">
        <v>22</v>
      </c>
      <c r="EW18" s="385"/>
      <c r="EX18" s="385"/>
      <c r="EY18" s="385"/>
      <c r="EZ18" s="385"/>
      <c r="FA18" s="385"/>
      <c r="FB18" s="385"/>
      <c r="FC18" s="385"/>
      <c r="FD18" s="385"/>
      <c r="FE18" s="386"/>
    </row>
    <row r="19" spans="1:161" s="2" customFormat="1" ht="12" x14ac:dyDescent="0.2">
      <c r="A19" s="372"/>
      <c r="B19" s="373"/>
      <c r="C19" s="373"/>
      <c r="D19" s="373"/>
      <c r="E19" s="374"/>
      <c r="F19" s="375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6"/>
      <c r="S19" s="377"/>
      <c r="T19" s="381"/>
      <c r="U19" s="382"/>
      <c r="V19" s="382"/>
      <c r="W19" s="382"/>
      <c r="X19" s="383"/>
      <c r="Y19" s="378"/>
      <c r="Z19" s="379"/>
      <c r="AA19" s="379"/>
      <c r="AB19" s="379"/>
      <c r="AC19" s="380"/>
      <c r="AD19" s="378"/>
      <c r="AE19" s="379"/>
      <c r="AF19" s="379"/>
      <c r="AG19" s="379"/>
      <c r="AH19" s="380"/>
      <c r="AI19" s="378"/>
      <c r="AJ19" s="379"/>
      <c r="AK19" s="379"/>
      <c r="AL19" s="379"/>
      <c r="AM19" s="380"/>
      <c r="AN19" s="381"/>
      <c r="AO19" s="382"/>
      <c r="AP19" s="382"/>
      <c r="AQ19" s="382"/>
      <c r="AR19" s="382"/>
      <c r="AS19" s="382"/>
      <c r="AT19" s="383"/>
      <c r="AU19" s="378"/>
      <c r="AV19" s="379"/>
      <c r="AW19" s="379"/>
      <c r="AX19" s="379"/>
      <c r="AY19" s="379"/>
      <c r="AZ19" s="379"/>
      <c r="BA19" s="380"/>
      <c r="BB19" s="378"/>
      <c r="BC19" s="379"/>
      <c r="BD19" s="379"/>
      <c r="BE19" s="379"/>
      <c r="BF19" s="379"/>
      <c r="BG19" s="379"/>
      <c r="BH19" s="380"/>
      <c r="BI19" s="378"/>
      <c r="BJ19" s="379"/>
      <c r="BK19" s="379"/>
      <c r="BL19" s="379"/>
      <c r="BM19" s="379"/>
      <c r="BN19" s="379"/>
      <c r="BO19" s="380"/>
      <c r="BP19" s="378"/>
      <c r="BQ19" s="379"/>
      <c r="BR19" s="379"/>
      <c r="BS19" s="379"/>
      <c r="BT19" s="379"/>
      <c r="BU19" s="379"/>
      <c r="BV19" s="380"/>
      <c r="BW19" s="378"/>
      <c r="BX19" s="379"/>
      <c r="BY19" s="379"/>
      <c r="BZ19" s="379"/>
      <c r="CA19" s="379"/>
      <c r="CB19" s="379"/>
      <c r="CC19" s="380"/>
      <c r="CD19" s="378"/>
      <c r="CE19" s="379"/>
      <c r="CF19" s="379"/>
      <c r="CG19" s="379"/>
      <c r="CH19" s="379"/>
      <c r="CI19" s="379"/>
      <c r="CJ19" s="380"/>
      <c r="CK19" s="378"/>
      <c r="CL19" s="379"/>
      <c r="CM19" s="379"/>
      <c r="CN19" s="379"/>
      <c r="CO19" s="379"/>
      <c r="CP19" s="379"/>
      <c r="CQ19" s="380"/>
      <c r="CR19" s="378"/>
      <c r="CS19" s="379"/>
      <c r="CT19" s="379"/>
      <c r="CU19" s="379"/>
      <c r="CV19" s="379"/>
      <c r="CW19" s="379"/>
      <c r="CX19" s="380"/>
      <c r="CY19" s="378"/>
      <c r="CZ19" s="379"/>
      <c r="DA19" s="379"/>
      <c r="DB19" s="379"/>
      <c r="DC19" s="379"/>
      <c r="DD19" s="379"/>
      <c r="DE19" s="380"/>
      <c r="DF19" s="378"/>
      <c r="DG19" s="379"/>
      <c r="DH19" s="379"/>
      <c r="DI19" s="379"/>
      <c r="DJ19" s="379"/>
      <c r="DK19" s="379"/>
      <c r="DL19" s="380"/>
      <c r="DM19" s="378"/>
      <c r="DN19" s="379"/>
      <c r="DO19" s="379"/>
      <c r="DP19" s="379"/>
      <c r="DQ19" s="379"/>
      <c r="DR19" s="379"/>
      <c r="DS19" s="379"/>
      <c r="DT19" s="379"/>
      <c r="DU19" s="380"/>
      <c r="DV19" s="378"/>
      <c r="DW19" s="379"/>
      <c r="DX19" s="379"/>
      <c r="DY19" s="379"/>
      <c r="DZ19" s="379"/>
      <c r="EA19" s="379"/>
      <c r="EB19" s="379"/>
      <c r="EC19" s="379"/>
      <c r="ED19" s="380"/>
      <c r="EE19" s="378"/>
      <c r="EF19" s="379"/>
      <c r="EG19" s="379"/>
      <c r="EH19" s="379"/>
      <c r="EI19" s="379"/>
      <c r="EJ19" s="379"/>
      <c r="EK19" s="379"/>
      <c r="EL19" s="379"/>
      <c r="EM19" s="380"/>
      <c r="EN19" s="372"/>
      <c r="EO19" s="373"/>
      <c r="EP19" s="373"/>
      <c r="EQ19" s="373"/>
      <c r="ER19" s="373"/>
      <c r="ES19" s="373"/>
      <c r="ET19" s="373"/>
      <c r="EU19" s="374"/>
      <c r="EV19" s="375"/>
      <c r="EW19" s="376"/>
      <c r="EX19" s="376"/>
      <c r="EY19" s="376"/>
      <c r="EZ19" s="376"/>
      <c r="FA19" s="376"/>
      <c r="FB19" s="376"/>
      <c r="FC19" s="376"/>
      <c r="FD19" s="376"/>
      <c r="FE19" s="377"/>
    </row>
    <row r="20" spans="1:161" s="2" customFormat="1" ht="12" x14ac:dyDescent="0.2">
      <c r="A20" s="372"/>
      <c r="B20" s="373"/>
      <c r="C20" s="373"/>
      <c r="D20" s="373"/>
      <c r="E20" s="374"/>
      <c r="F20" s="375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7"/>
      <c r="T20" s="381"/>
      <c r="U20" s="382"/>
      <c r="V20" s="382"/>
      <c r="W20" s="382"/>
      <c r="X20" s="383"/>
      <c r="Y20" s="378"/>
      <c r="Z20" s="379"/>
      <c r="AA20" s="379"/>
      <c r="AB20" s="379"/>
      <c r="AC20" s="380"/>
      <c r="AD20" s="378"/>
      <c r="AE20" s="379"/>
      <c r="AF20" s="379"/>
      <c r="AG20" s="379"/>
      <c r="AH20" s="380"/>
      <c r="AI20" s="378"/>
      <c r="AJ20" s="379"/>
      <c r="AK20" s="379"/>
      <c r="AL20" s="379"/>
      <c r="AM20" s="380"/>
      <c r="AN20" s="381"/>
      <c r="AO20" s="382"/>
      <c r="AP20" s="382"/>
      <c r="AQ20" s="382"/>
      <c r="AR20" s="382"/>
      <c r="AS20" s="382"/>
      <c r="AT20" s="383"/>
      <c r="AU20" s="378"/>
      <c r="AV20" s="379"/>
      <c r="AW20" s="379"/>
      <c r="AX20" s="379"/>
      <c r="AY20" s="379"/>
      <c r="AZ20" s="379"/>
      <c r="BA20" s="380"/>
      <c r="BB20" s="378"/>
      <c r="BC20" s="379"/>
      <c r="BD20" s="379"/>
      <c r="BE20" s="379"/>
      <c r="BF20" s="379"/>
      <c r="BG20" s="379"/>
      <c r="BH20" s="380"/>
      <c r="BI20" s="378"/>
      <c r="BJ20" s="379"/>
      <c r="BK20" s="379"/>
      <c r="BL20" s="379"/>
      <c r="BM20" s="379"/>
      <c r="BN20" s="379"/>
      <c r="BO20" s="380"/>
      <c r="BP20" s="378"/>
      <c r="BQ20" s="379"/>
      <c r="BR20" s="379"/>
      <c r="BS20" s="379"/>
      <c r="BT20" s="379"/>
      <c r="BU20" s="379"/>
      <c r="BV20" s="380"/>
      <c r="BW20" s="378"/>
      <c r="BX20" s="379"/>
      <c r="BY20" s="379"/>
      <c r="BZ20" s="379"/>
      <c r="CA20" s="379"/>
      <c r="CB20" s="379"/>
      <c r="CC20" s="380"/>
      <c r="CD20" s="378"/>
      <c r="CE20" s="379"/>
      <c r="CF20" s="379"/>
      <c r="CG20" s="379"/>
      <c r="CH20" s="379"/>
      <c r="CI20" s="379"/>
      <c r="CJ20" s="380"/>
      <c r="CK20" s="378"/>
      <c r="CL20" s="379"/>
      <c r="CM20" s="379"/>
      <c r="CN20" s="379"/>
      <c r="CO20" s="379"/>
      <c r="CP20" s="379"/>
      <c r="CQ20" s="380"/>
      <c r="CR20" s="378"/>
      <c r="CS20" s="379"/>
      <c r="CT20" s="379"/>
      <c r="CU20" s="379"/>
      <c r="CV20" s="379"/>
      <c r="CW20" s="379"/>
      <c r="CX20" s="380"/>
      <c r="CY20" s="378"/>
      <c r="CZ20" s="379"/>
      <c r="DA20" s="379"/>
      <c r="DB20" s="379"/>
      <c r="DC20" s="379"/>
      <c r="DD20" s="379"/>
      <c r="DE20" s="380"/>
      <c r="DF20" s="378"/>
      <c r="DG20" s="379"/>
      <c r="DH20" s="379"/>
      <c r="DI20" s="379"/>
      <c r="DJ20" s="379"/>
      <c r="DK20" s="379"/>
      <c r="DL20" s="380"/>
      <c r="DM20" s="378"/>
      <c r="DN20" s="379"/>
      <c r="DO20" s="379"/>
      <c r="DP20" s="379"/>
      <c r="DQ20" s="379"/>
      <c r="DR20" s="379"/>
      <c r="DS20" s="379"/>
      <c r="DT20" s="379"/>
      <c r="DU20" s="380"/>
      <c r="DV20" s="378"/>
      <c r="DW20" s="379"/>
      <c r="DX20" s="379"/>
      <c r="DY20" s="379"/>
      <c r="DZ20" s="379"/>
      <c r="EA20" s="379"/>
      <c r="EB20" s="379"/>
      <c r="EC20" s="379"/>
      <c r="ED20" s="380"/>
      <c r="EE20" s="378"/>
      <c r="EF20" s="379"/>
      <c r="EG20" s="379"/>
      <c r="EH20" s="379"/>
      <c r="EI20" s="379"/>
      <c r="EJ20" s="379"/>
      <c r="EK20" s="379"/>
      <c r="EL20" s="379"/>
      <c r="EM20" s="380"/>
      <c r="EN20" s="372"/>
      <c r="EO20" s="373"/>
      <c r="EP20" s="373"/>
      <c r="EQ20" s="373"/>
      <c r="ER20" s="373"/>
      <c r="ES20" s="373"/>
      <c r="ET20" s="373"/>
      <c r="EU20" s="374"/>
      <c r="EV20" s="375"/>
      <c r="EW20" s="376"/>
      <c r="EX20" s="376"/>
      <c r="EY20" s="376"/>
      <c r="EZ20" s="376"/>
      <c r="FA20" s="376"/>
      <c r="FB20" s="376"/>
      <c r="FC20" s="376"/>
      <c r="FD20" s="376"/>
      <c r="FE20" s="377"/>
    </row>
  </sheetData>
  <mergeCells count="97">
    <mergeCell ref="A8:FE8"/>
    <mergeCell ref="A10:E17"/>
    <mergeCell ref="F10:S17"/>
    <mergeCell ref="T10:AM13"/>
    <mergeCell ref="AN10:CQ10"/>
    <mergeCell ref="CR10:DL12"/>
    <mergeCell ref="DM10:DU17"/>
    <mergeCell ref="DV10:EM13"/>
    <mergeCell ref="EN10:EU17"/>
    <mergeCell ref="EV10:FE17"/>
    <mergeCell ref="AN11:AT17"/>
    <mergeCell ref="AU11:BA17"/>
    <mergeCell ref="BI11:BM11"/>
    <mergeCell ref="CD11:CH11"/>
    <mergeCell ref="BB13:BH17"/>
    <mergeCell ref="BI13:BO17"/>
    <mergeCell ref="BP13:BV17"/>
    <mergeCell ref="BW13:CC17"/>
    <mergeCell ref="CD13:CJ17"/>
    <mergeCell ref="Y14:AC17"/>
    <mergeCell ref="AE14:AG14"/>
    <mergeCell ref="AJ14:AL14"/>
    <mergeCell ref="AE15:AG16"/>
    <mergeCell ref="AJ15:AL16"/>
    <mergeCell ref="CK18:CQ18"/>
    <mergeCell ref="DW15:EA15"/>
    <mergeCell ref="EF15:EJ15"/>
    <mergeCell ref="A18:E18"/>
    <mergeCell ref="F18:S18"/>
    <mergeCell ref="T18:X18"/>
    <mergeCell ref="Y18:AC18"/>
    <mergeCell ref="AD18:AH18"/>
    <mergeCell ref="AI18:AM18"/>
    <mergeCell ref="AN18:AT18"/>
    <mergeCell ref="AU18:BA18"/>
    <mergeCell ref="CK13:CQ17"/>
    <mergeCell ref="CR13:CX17"/>
    <mergeCell ref="CY13:DE17"/>
    <mergeCell ref="DF13:DL17"/>
    <mergeCell ref="T14:X17"/>
    <mergeCell ref="BB18:BH18"/>
    <mergeCell ref="BI18:BO18"/>
    <mergeCell ref="BP18:BV18"/>
    <mergeCell ref="BW18:CC18"/>
    <mergeCell ref="CD18:CJ18"/>
    <mergeCell ref="EN18:EU18"/>
    <mergeCell ref="EV18:FE18"/>
    <mergeCell ref="A19:E19"/>
    <mergeCell ref="F19:S19"/>
    <mergeCell ref="T19:X19"/>
    <mergeCell ref="Y19:AC19"/>
    <mergeCell ref="AD19:AH19"/>
    <mergeCell ref="AI19:AM19"/>
    <mergeCell ref="AN19:AT19"/>
    <mergeCell ref="AU19:BA19"/>
    <mergeCell ref="CR18:CX18"/>
    <mergeCell ref="CY18:DE18"/>
    <mergeCell ref="DF18:DL18"/>
    <mergeCell ref="DM18:DU18"/>
    <mergeCell ref="DV18:ED18"/>
    <mergeCell ref="EE18:EM18"/>
    <mergeCell ref="EE19:EM19"/>
    <mergeCell ref="BB19:BH19"/>
    <mergeCell ref="BI19:BO19"/>
    <mergeCell ref="BP19:BV19"/>
    <mergeCell ref="BW19:CC19"/>
    <mergeCell ref="CD19:CJ19"/>
    <mergeCell ref="CK19:CQ19"/>
    <mergeCell ref="CK20:CQ20"/>
    <mergeCell ref="EN19:EU19"/>
    <mergeCell ref="EV19:FE19"/>
    <mergeCell ref="A20:E20"/>
    <mergeCell ref="F20:S20"/>
    <mergeCell ref="T20:X20"/>
    <mergeCell ref="Y20:AC20"/>
    <mergeCell ref="AD20:AH20"/>
    <mergeCell ref="AI20:AM20"/>
    <mergeCell ref="AN20:AT20"/>
    <mergeCell ref="AU20:BA20"/>
    <mergeCell ref="CR19:CX19"/>
    <mergeCell ref="CY19:DE19"/>
    <mergeCell ref="DF19:DL19"/>
    <mergeCell ref="DM19:DU19"/>
    <mergeCell ref="DV19:ED19"/>
    <mergeCell ref="BB20:BH20"/>
    <mergeCell ref="BI20:BO20"/>
    <mergeCell ref="BP20:BV20"/>
    <mergeCell ref="BW20:CC20"/>
    <mergeCell ref="CD20:CJ20"/>
    <mergeCell ref="EN20:EU20"/>
    <mergeCell ref="EV20:FE20"/>
    <mergeCell ref="CR20:CX20"/>
    <mergeCell ref="CY20:DE20"/>
    <mergeCell ref="DF20:DL20"/>
    <mergeCell ref="DM20:DU20"/>
    <mergeCell ref="DV20:ED20"/>
    <mergeCell ref="EE20:EM20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53"/>
  <sheetViews>
    <sheetView view="pageBreakPreview" topLeftCell="A28" zoomScale="60" zoomScaleNormal="100" workbookViewId="0">
      <selection activeCell="G46" sqref="G46"/>
    </sheetView>
  </sheetViews>
  <sheetFormatPr defaultRowHeight="26.25" x14ac:dyDescent="0.4"/>
  <cols>
    <col min="1" max="1" width="14.7109375" style="190" customWidth="1"/>
    <col min="2" max="2" width="10.140625" style="190" customWidth="1"/>
    <col min="3" max="3" width="31.7109375" style="190" customWidth="1"/>
    <col min="4" max="4" width="13.140625" style="190" customWidth="1"/>
    <col min="5" max="5" width="22.42578125" style="190" customWidth="1"/>
    <col min="6" max="6" width="14.85546875" style="190" customWidth="1"/>
    <col min="7" max="10" width="13.140625" style="190" customWidth="1"/>
    <col min="11" max="11" width="18.5703125" style="190" customWidth="1"/>
    <col min="12" max="16384" width="9.140625" style="190"/>
  </cols>
  <sheetData>
    <row r="1" spans="8:11" ht="31.5" customHeight="1" x14ac:dyDescent="0.4">
      <c r="H1" s="190" t="s">
        <v>39</v>
      </c>
    </row>
    <row r="2" spans="8:11" ht="27.75" customHeight="1" x14ac:dyDescent="0.4">
      <c r="H2" s="424" t="s">
        <v>146</v>
      </c>
      <c r="I2" s="424"/>
      <c r="J2" s="424"/>
      <c r="K2" s="424"/>
    </row>
    <row r="3" spans="8:11" ht="25.5" customHeight="1" x14ac:dyDescent="0.4">
      <c r="H3" s="424" t="s">
        <v>147</v>
      </c>
      <c r="I3" s="424"/>
      <c r="J3" s="424"/>
      <c r="K3" s="424"/>
    </row>
    <row r="4" spans="8:11" ht="26.25" customHeight="1" x14ac:dyDescent="0.4">
      <c r="H4" s="191"/>
      <c r="I4" s="191"/>
      <c r="J4" s="424" t="s">
        <v>148</v>
      </c>
      <c r="K4" s="424"/>
    </row>
    <row r="5" spans="8:11" x14ac:dyDescent="0.4">
      <c r="H5" s="190" t="s">
        <v>100</v>
      </c>
      <c r="I5" s="192"/>
      <c r="J5" s="192"/>
      <c r="K5" s="190" t="s">
        <v>88</v>
      </c>
    </row>
    <row r="19" spans="1:11" x14ac:dyDescent="0.4">
      <c r="A19" s="423" t="s">
        <v>40</v>
      </c>
      <c r="B19" s="423"/>
      <c r="C19" s="423"/>
      <c r="D19" s="423"/>
      <c r="E19" s="423"/>
      <c r="F19" s="423"/>
      <c r="G19" s="423"/>
      <c r="H19" s="423"/>
      <c r="I19" s="423"/>
      <c r="J19" s="423"/>
      <c r="K19" s="423"/>
    </row>
    <row r="20" spans="1:11" x14ac:dyDescent="0.4">
      <c r="A20" s="423" t="s">
        <v>41</v>
      </c>
      <c r="B20" s="423"/>
      <c r="C20" s="423"/>
      <c r="D20" s="423"/>
      <c r="E20" s="423"/>
      <c r="F20" s="423"/>
      <c r="G20" s="423"/>
      <c r="H20" s="423"/>
      <c r="I20" s="423"/>
      <c r="J20" s="423"/>
      <c r="K20" s="423"/>
    </row>
    <row r="21" spans="1:11" x14ac:dyDescent="0.4">
      <c r="A21" s="422" t="s">
        <v>132</v>
      </c>
      <c r="B21" s="422"/>
      <c r="C21" s="422"/>
      <c r="D21" s="422"/>
      <c r="E21" s="422"/>
      <c r="F21" s="422"/>
      <c r="G21" s="422"/>
      <c r="H21" s="422"/>
      <c r="I21" s="422"/>
      <c r="J21" s="422"/>
      <c r="K21" s="422"/>
    </row>
    <row r="22" spans="1:11" x14ac:dyDescent="0.4">
      <c r="A22" s="422" t="s">
        <v>133</v>
      </c>
      <c r="B22" s="422"/>
      <c r="C22" s="422"/>
      <c r="D22" s="422"/>
      <c r="E22" s="422"/>
      <c r="F22" s="422"/>
      <c r="G22" s="422"/>
      <c r="H22" s="422"/>
      <c r="I22" s="422"/>
      <c r="J22" s="422"/>
      <c r="K22" s="422"/>
    </row>
    <row r="23" spans="1:11" x14ac:dyDescent="0.4">
      <c r="A23" s="422" t="s">
        <v>126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</row>
    <row r="24" spans="1:11" x14ac:dyDescent="0.4">
      <c r="A24" s="423" t="s">
        <v>137</v>
      </c>
      <c r="B24" s="423"/>
      <c r="C24" s="423"/>
      <c r="D24" s="423"/>
      <c r="E24" s="423"/>
      <c r="F24" s="423"/>
      <c r="G24" s="423"/>
      <c r="H24" s="423"/>
      <c r="I24" s="423"/>
      <c r="J24" s="423"/>
      <c r="K24" s="423"/>
    </row>
    <row r="25" spans="1:11" x14ac:dyDescent="0.4">
      <c r="A25" s="421" t="s">
        <v>153</v>
      </c>
      <c r="B25" s="421"/>
      <c r="C25" s="421"/>
      <c r="D25" s="421"/>
      <c r="E25" s="421"/>
      <c r="F25" s="421"/>
      <c r="G25" s="421"/>
      <c r="H25" s="421"/>
      <c r="I25" s="421"/>
      <c r="J25" s="421"/>
      <c r="K25" s="421"/>
    </row>
    <row r="52" spans="1:11" x14ac:dyDescent="0.4">
      <c r="A52" s="421" t="s">
        <v>131</v>
      </c>
      <c r="B52" s="421"/>
      <c r="C52" s="421"/>
      <c r="D52" s="421"/>
      <c r="E52" s="421"/>
      <c r="F52" s="421"/>
      <c r="G52" s="421"/>
      <c r="H52" s="421"/>
      <c r="I52" s="421"/>
      <c r="J52" s="421"/>
      <c r="K52" s="421"/>
    </row>
    <row r="53" spans="1:11" x14ac:dyDescent="0.4">
      <c r="D53" s="4" t="s">
        <v>154</v>
      </c>
    </row>
  </sheetData>
  <mergeCells count="11">
    <mergeCell ref="A52:K52"/>
    <mergeCell ref="A22:K22"/>
    <mergeCell ref="A24:K24"/>
    <mergeCell ref="H2:K2"/>
    <mergeCell ref="J4:K4"/>
    <mergeCell ref="A19:K19"/>
    <mergeCell ref="A20:K20"/>
    <mergeCell ref="A21:K21"/>
    <mergeCell ref="A23:K23"/>
    <mergeCell ref="H3:K3"/>
    <mergeCell ref="A25:K2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4"/>
  <sheetViews>
    <sheetView view="pageBreakPreview" topLeftCell="A4" zoomScale="60" zoomScaleNormal="100" workbookViewId="0">
      <selection activeCell="G19" sqref="G19"/>
    </sheetView>
  </sheetViews>
  <sheetFormatPr defaultRowHeight="23.25" x14ac:dyDescent="0.35"/>
  <cols>
    <col min="1" max="1" width="13" style="35" customWidth="1"/>
    <col min="2" max="2" width="28.28515625" style="35" customWidth="1"/>
    <col min="3" max="3" width="24.140625" style="35" customWidth="1"/>
    <col min="4" max="4" width="32.85546875" style="35" customWidth="1"/>
    <col min="5" max="12" width="26.140625" style="35" customWidth="1"/>
    <col min="13" max="16384" width="9.140625" style="35"/>
  </cols>
  <sheetData>
    <row r="1" spans="1:12" x14ac:dyDescent="0.35">
      <c r="A1" s="440" t="s">
        <v>123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1:12" x14ac:dyDescent="0.35">
      <c r="A2" s="440" t="s">
        <v>41</v>
      </c>
      <c r="B2" s="440"/>
      <c r="C2" s="440"/>
      <c r="D2" s="440"/>
      <c r="E2" s="440"/>
      <c r="F2" s="440"/>
      <c r="G2" s="440"/>
      <c r="H2" s="440"/>
      <c r="I2" s="440"/>
      <c r="J2" s="440"/>
      <c r="K2" s="440"/>
      <c r="L2" s="440"/>
    </row>
    <row r="3" spans="1:12" x14ac:dyDescent="0.35">
      <c r="A3" s="441" t="s">
        <v>42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x14ac:dyDescent="0.35">
      <c r="A4" s="441" t="s">
        <v>126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x14ac:dyDescent="0.35">
      <c r="A5" s="441" t="s">
        <v>138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</row>
    <row r="6" spans="1:12" x14ac:dyDescent="0.35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</row>
    <row r="8" spans="1:12" s="99" customFormat="1" ht="49.5" customHeight="1" x14ac:dyDescent="0.35">
      <c r="A8" s="425" t="s">
        <v>29</v>
      </c>
      <c r="B8" s="426"/>
      <c r="C8" s="427"/>
      <c r="D8" s="425" t="s">
        <v>30</v>
      </c>
      <c r="E8" s="426"/>
      <c r="F8" s="426"/>
      <c r="G8" s="426"/>
      <c r="H8" s="426"/>
      <c r="I8" s="426"/>
      <c r="J8" s="426"/>
      <c r="K8" s="426"/>
      <c r="L8" s="427"/>
    </row>
    <row r="9" spans="1:12" s="99" customFormat="1" ht="25.5" customHeight="1" x14ac:dyDescent="0.35">
      <c r="A9" s="445" t="s">
        <v>28</v>
      </c>
      <c r="B9" s="446"/>
      <c r="C9" s="447"/>
      <c r="D9" s="445" t="s">
        <v>44</v>
      </c>
      <c r="E9" s="446"/>
      <c r="F9" s="446"/>
      <c r="G9" s="446"/>
      <c r="H9" s="446"/>
      <c r="I9" s="446"/>
      <c r="J9" s="446"/>
      <c r="K9" s="446"/>
      <c r="L9" s="447"/>
    </row>
    <row r="10" spans="1:12" s="99" customFormat="1" ht="46.5" customHeight="1" x14ac:dyDescent="0.35">
      <c r="A10" s="425" t="s">
        <v>43</v>
      </c>
      <c r="B10" s="426"/>
      <c r="C10" s="427"/>
      <c r="D10" s="425" t="s">
        <v>45</v>
      </c>
      <c r="E10" s="426"/>
      <c r="F10" s="426"/>
      <c r="G10" s="426"/>
      <c r="H10" s="426"/>
      <c r="I10" s="426"/>
      <c r="J10" s="426"/>
      <c r="K10" s="426"/>
      <c r="L10" s="427"/>
    </row>
    <row r="11" spans="1:12" s="99" customFormat="1" ht="49.5" customHeight="1" x14ac:dyDescent="0.35">
      <c r="A11" s="430" t="s">
        <v>46</v>
      </c>
      <c r="B11" s="431"/>
      <c r="C11" s="432"/>
      <c r="D11" s="430" t="s">
        <v>139</v>
      </c>
      <c r="E11" s="431"/>
      <c r="F11" s="431"/>
      <c r="G11" s="431"/>
      <c r="H11" s="431"/>
      <c r="I11" s="431"/>
      <c r="J11" s="431"/>
      <c r="K11" s="431"/>
      <c r="L11" s="432"/>
    </row>
    <row r="12" spans="1:12" s="99" customFormat="1" ht="46.5" customHeight="1" x14ac:dyDescent="0.35">
      <c r="A12" s="442" t="s">
        <v>24</v>
      </c>
      <c r="B12" s="428" t="s">
        <v>47</v>
      </c>
      <c r="C12" s="429"/>
      <c r="D12" s="436" t="s">
        <v>48</v>
      </c>
      <c r="E12" s="433" t="s">
        <v>22</v>
      </c>
      <c r="F12" s="434"/>
      <c r="G12" s="434"/>
      <c r="H12" s="434"/>
      <c r="I12" s="434"/>
      <c r="J12" s="434"/>
      <c r="K12" s="434"/>
      <c r="L12" s="435"/>
    </row>
    <row r="13" spans="1:12" s="99" customFormat="1" ht="66.75" customHeight="1" x14ac:dyDescent="0.35">
      <c r="A13" s="443"/>
      <c r="B13" s="436" t="s">
        <v>25</v>
      </c>
      <c r="C13" s="436" t="s">
        <v>26</v>
      </c>
      <c r="D13" s="437"/>
      <c r="E13" s="433" t="s">
        <v>49</v>
      </c>
      <c r="F13" s="434"/>
      <c r="G13" s="434"/>
      <c r="H13" s="435"/>
      <c r="I13" s="433" t="s">
        <v>121</v>
      </c>
      <c r="J13" s="434"/>
      <c r="K13" s="434"/>
      <c r="L13" s="435"/>
    </row>
    <row r="14" spans="1:12" s="99" customFormat="1" ht="45" customHeight="1" x14ac:dyDescent="0.35">
      <c r="A14" s="443"/>
      <c r="B14" s="437"/>
      <c r="C14" s="437"/>
      <c r="D14" s="437"/>
      <c r="E14" s="439" t="s">
        <v>17</v>
      </c>
      <c r="F14" s="439"/>
      <c r="G14" s="428" t="s">
        <v>18</v>
      </c>
      <c r="H14" s="429"/>
      <c r="I14" s="439" t="s">
        <v>17</v>
      </c>
      <c r="J14" s="439"/>
      <c r="K14" s="428" t="s">
        <v>18</v>
      </c>
      <c r="L14" s="429"/>
    </row>
    <row r="15" spans="1:12" s="99" customFormat="1" ht="183.75" customHeight="1" x14ac:dyDescent="0.35">
      <c r="A15" s="444"/>
      <c r="B15" s="438"/>
      <c r="C15" s="438"/>
      <c r="D15" s="438"/>
      <c r="E15" s="100" t="s">
        <v>117</v>
      </c>
      <c r="F15" s="100" t="s">
        <v>50</v>
      </c>
      <c r="G15" s="100" t="s">
        <v>134</v>
      </c>
      <c r="H15" s="100" t="s">
        <v>135</v>
      </c>
      <c r="I15" s="100" t="s">
        <v>117</v>
      </c>
      <c r="J15" s="100" t="s">
        <v>50</v>
      </c>
      <c r="K15" s="100" t="s">
        <v>134</v>
      </c>
      <c r="L15" s="100" t="s">
        <v>135</v>
      </c>
    </row>
    <row r="16" spans="1:12" s="99" customFormat="1" x14ac:dyDescent="0.35">
      <c r="A16" s="100">
        <v>1</v>
      </c>
      <c r="B16" s="100">
        <f>1+A16</f>
        <v>2</v>
      </c>
      <c r="C16" s="100">
        <f t="shared" ref="C16:L16" si="0">1+B16</f>
        <v>3</v>
      </c>
      <c r="D16" s="100">
        <f t="shared" si="0"/>
        <v>4</v>
      </c>
      <c r="E16" s="100">
        <f t="shared" si="0"/>
        <v>5</v>
      </c>
      <c r="F16" s="100">
        <f t="shared" si="0"/>
        <v>6</v>
      </c>
      <c r="G16" s="100">
        <f t="shared" si="0"/>
        <v>7</v>
      </c>
      <c r="H16" s="100">
        <f t="shared" si="0"/>
        <v>8</v>
      </c>
      <c r="I16" s="100">
        <f t="shared" si="0"/>
        <v>9</v>
      </c>
      <c r="J16" s="100">
        <f t="shared" si="0"/>
        <v>10</v>
      </c>
      <c r="K16" s="100">
        <f t="shared" si="0"/>
        <v>11</v>
      </c>
      <c r="L16" s="100">
        <f t="shared" si="0"/>
        <v>12</v>
      </c>
    </row>
    <row r="17" spans="1:12" s="99" customFormat="1" x14ac:dyDescent="0.35">
      <c r="A17" s="101" t="s">
        <v>87</v>
      </c>
      <c r="B17" s="100">
        <v>0</v>
      </c>
      <c r="C17" s="100" t="s">
        <v>86</v>
      </c>
      <c r="D17" s="102"/>
      <c r="E17" s="103">
        <f>ROUND(31409.01*0.3445,6)</f>
        <v>10820.403945</v>
      </c>
      <c r="F17" s="104">
        <v>58.358765060000003</v>
      </c>
      <c r="G17" s="103"/>
      <c r="H17" s="100"/>
      <c r="I17" s="100">
        <v>0</v>
      </c>
      <c r="J17" s="100">
        <v>0</v>
      </c>
      <c r="K17" s="100">
        <v>0</v>
      </c>
      <c r="L17" s="100">
        <v>0</v>
      </c>
    </row>
    <row r="18" spans="1:12" s="99" customFormat="1" x14ac:dyDescent="0.35">
      <c r="A18" s="101" t="s">
        <v>88</v>
      </c>
      <c r="B18" s="189">
        <f>Мероприятия!X8</f>
        <v>13.662520000000001</v>
      </c>
      <c r="C18" s="100" t="s">
        <v>86</v>
      </c>
      <c r="D18" s="171">
        <v>0.99082782678451697</v>
      </c>
      <c r="E18" s="103">
        <f>ROUND((31409.01-'Целевые показатели'!F12)*0.3445,6)</f>
        <v>10820.403945</v>
      </c>
      <c r="F18" s="105">
        <v>64.061464000000001</v>
      </c>
      <c r="G18" s="169">
        <f>Мероприятия!L8</f>
        <v>12.431352</v>
      </c>
      <c r="H18" s="100">
        <f>ROUND('Целевые показатели'!G12*1.859*1.05/1000,6)</f>
        <v>7.0437E-2</v>
      </c>
      <c r="I18" s="100">
        <v>0</v>
      </c>
      <c r="J18" s="100">
        <v>0</v>
      </c>
      <c r="K18" s="100">
        <v>0</v>
      </c>
      <c r="L18" s="100">
        <v>0</v>
      </c>
    </row>
    <row r="19" spans="1:12" s="99" customFormat="1" x14ac:dyDescent="0.35">
      <c r="A19" s="101" t="s">
        <v>89</v>
      </c>
      <c r="B19" s="189">
        <f>Мероприятия!Y8</f>
        <v>17.484539541999997</v>
      </c>
      <c r="C19" s="100" t="s">
        <v>86</v>
      </c>
      <c r="D19" s="171">
        <v>1</v>
      </c>
      <c r="E19" s="103">
        <f>ROUND((31409.01-'Целевые показатели'!F12-'Целевые показатели'!G12)*0.3445,6)</f>
        <v>10807.972593</v>
      </c>
      <c r="F19" s="105">
        <f>F18</f>
        <v>64.061464000000001</v>
      </c>
      <c r="G19" s="169">
        <f>Мероприятия!O8</f>
        <v>24.604944999999997</v>
      </c>
      <c r="H19" s="100">
        <f>ROUND('Целевые показатели'!H12*2.002/1000,6)</f>
        <v>0.142987</v>
      </c>
      <c r="I19" s="100">
        <v>0</v>
      </c>
      <c r="J19" s="100">
        <v>0</v>
      </c>
      <c r="K19" s="100">
        <v>0</v>
      </c>
      <c r="L19" s="100">
        <v>0</v>
      </c>
    </row>
    <row r="20" spans="1:12" s="99" customFormat="1" x14ac:dyDescent="0.35">
      <c r="A20" s="101" t="s">
        <v>90</v>
      </c>
      <c r="B20" s="170">
        <f>Мероприятия!Z8</f>
        <v>18.280509000000002</v>
      </c>
      <c r="C20" s="100" t="s">
        <v>86</v>
      </c>
      <c r="D20" s="171">
        <v>0.96040000000000003</v>
      </c>
      <c r="E20" s="103">
        <f>ROUND((31409.01-'Целевые показатели'!F12-'Целевые показатели'!G12-'Целевые показатели'!H12)*0.3445,6)</f>
        <v>10783.367649</v>
      </c>
      <c r="F20" s="105">
        <f>F19*1.05</f>
        <v>67.264537200000007</v>
      </c>
      <c r="G20" s="169">
        <f>Мероприятия!R8</f>
        <v>11.244215000000001</v>
      </c>
      <c r="H20" s="144">
        <f>ROUND('Целевые показатели'!I12*2.002*1.05/1000,6)</f>
        <v>6.8611000000000005E-2</v>
      </c>
      <c r="I20" s="100">
        <v>0</v>
      </c>
      <c r="J20" s="100">
        <v>0</v>
      </c>
      <c r="K20" s="100">
        <v>0</v>
      </c>
      <c r="L20" s="100">
        <v>0</v>
      </c>
    </row>
    <row r="21" spans="1:12" s="99" customFormat="1" x14ac:dyDescent="0.35">
      <c r="A21" s="101"/>
      <c r="B21" s="100"/>
      <c r="C21" s="100"/>
      <c r="D21" s="101"/>
      <c r="E21" s="106"/>
      <c r="F21" s="101"/>
      <c r="G21" s="107"/>
      <c r="H21" s="101"/>
      <c r="I21" s="101"/>
      <c r="J21" s="101"/>
      <c r="K21" s="101"/>
      <c r="L21" s="101"/>
    </row>
    <row r="24" spans="1:12" x14ac:dyDescent="0.35">
      <c r="H24" s="270" t="s">
        <v>170</v>
      </c>
    </row>
  </sheetData>
  <mergeCells count="25">
    <mergeCell ref="A1:L1"/>
    <mergeCell ref="A2:L2"/>
    <mergeCell ref="A3:L3"/>
    <mergeCell ref="A5:L5"/>
    <mergeCell ref="I13:L13"/>
    <mergeCell ref="A12:A15"/>
    <mergeCell ref="A9:C9"/>
    <mergeCell ref="I14:J14"/>
    <mergeCell ref="D8:L8"/>
    <mergeCell ref="D9:L9"/>
    <mergeCell ref="G14:H14"/>
    <mergeCell ref="K14:L14"/>
    <mergeCell ref="E13:H13"/>
    <mergeCell ref="A4:L4"/>
    <mergeCell ref="B13:B15"/>
    <mergeCell ref="C13:C15"/>
    <mergeCell ref="A8:C8"/>
    <mergeCell ref="B12:C12"/>
    <mergeCell ref="D11:L11"/>
    <mergeCell ref="E12:L12"/>
    <mergeCell ref="D12:D15"/>
    <mergeCell ref="E14:F14"/>
    <mergeCell ref="A10:C10"/>
    <mergeCell ref="A11:C11"/>
    <mergeCell ref="D10:L10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9"/>
  <sheetViews>
    <sheetView view="pageBreakPreview" topLeftCell="A4" zoomScaleNormal="100" zoomScaleSheetLayoutView="100" workbookViewId="0">
      <selection activeCell="H12" sqref="H12"/>
    </sheetView>
  </sheetViews>
  <sheetFormatPr defaultRowHeight="20.25" x14ac:dyDescent="0.3"/>
  <cols>
    <col min="1" max="1" width="6.5703125" style="34" customWidth="1"/>
    <col min="2" max="2" width="39.5703125" style="33" customWidth="1"/>
    <col min="3" max="5" width="17.85546875" style="33" customWidth="1"/>
    <col min="6" max="6" width="20" style="33" customWidth="1"/>
    <col min="7" max="9" width="20.85546875" style="33" customWidth="1"/>
    <col min="10" max="16384" width="9.140625" style="33"/>
  </cols>
  <sheetData>
    <row r="1" spans="1:31" x14ac:dyDescent="0.3">
      <c r="A1" s="452" t="s">
        <v>124</v>
      </c>
      <c r="B1" s="452"/>
      <c r="C1" s="452"/>
      <c r="D1" s="452"/>
      <c r="E1" s="452"/>
      <c r="F1" s="452"/>
      <c r="G1" s="452"/>
      <c r="H1" s="452"/>
      <c r="I1" s="452"/>
    </row>
    <row r="2" spans="1:31" x14ac:dyDescent="0.3">
      <c r="A2" s="452" t="s">
        <v>125</v>
      </c>
      <c r="B2" s="452"/>
      <c r="C2" s="452"/>
      <c r="D2" s="452"/>
      <c r="E2" s="452"/>
      <c r="F2" s="452"/>
      <c r="G2" s="452"/>
      <c r="H2" s="452"/>
      <c r="I2" s="452"/>
    </row>
    <row r="3" spans="1:31" x14ac:dyDescent="0.3">
      <c r="A3" s="453" t="s">
        <v>42</v>
      </c>
      <c r="B3" s="453"/>
      <c r="C3" s="453"/>
      <c r="D3" s="453"/>
      <c r="E3" s="453"/>
      <c r="F3" s="453"/>
      <c r="G3" s="453"/>
      <c r="H3" s="453"/>
      <c r="I3" s="453"/>
      <c r="J3" s="89"/>
      <c r="K3" s="89"/>
    </row>
    <row r="4" spans="1:31" x14ac:dyDescent="0.3">
      <c r="A4" s="452" t="s">
        <v>126</v>
      </c>
      <c r="B4" s="452"/>
      <c r="C4" s="452"/>
      <c r="D4" s="452"/>
      <c r="E4" s="452"/>
      <c r="F4" s="452"/>
      <c r="G4" s="452"/>
      <c r="H4" s="452"/>
      <c r="I4" s="452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</row>
    <row r="5" spans="1:31" x14ac:dyDescent="0.3">
      <c r="A5" s="453" t="s">
        <v>138</v>
      </c>
      <c r="B5" s="453"/>
      <c r="C5" s="453"/>
      <c r="D5" s="453"/>
      <c r="E5" s="453"/>
      <c r="F5" s="453"/>
      <c r="G5" s="453"/>
      <c r="H5" s="453"/>
      <c r="I5" s="453"/>
      <c r="J5" s="89"/>
      <c r="K5" s="89"/>
    </row>
    <row r="7" spans="1:31" s="91" customFormat="1" ht="45.75" customHeight="1" x14ac:dyDescent="0.3">
      <c r="A7" s="448" t="s">
        <v>53</v>
      </c>
      <c r="B7" s="448" t="s">
        <v>73</v>
      </c>
      <c r="C7" s="448" t="s">
        <v>74</v>
      </c>
      <c r="D7" s="448" t="s">
        <v>91</v>
      </c>
      <c r="E7" s="448" t="s">
        <v>92</v>
      </c>
      <c r="F7" s="450" t="s">
        <v>145</v>
      </c>
      <c r="G7" s="454" t="s">
        <v>77</v>
      </c>
      <c r="H7" s="455"/>
      <c r="I7" s="456"/>
    </row>
    <row r="8" spans="1:31" ht="42.75" customHeight="1" x14ac:dyDescent="0.3">
      <c r="A8" s="449"/>
      <c r="B8" s="449"/>
      <c r="C8" s="449"/>
      <c r="D8" s="449"/>
      <c r="E8" s="449"/>
      <c r="F8" s="451"/>
      <c r="G8" s="92" t="s">
        <v>88</v>
      </c>
      <c r="H8" s="92" t="s">
        <v>89</v>
      </c>
      <c r="I8" s="92" t="s">
        <v>90</v>
      </c>
    </row>
    <row r="9" spans="1:31" s="34" customFormat="1" x14ac:dyDescent="0.3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156">
        <v>6</v>
      </c>
      <c r="G9" s="92">
        <v>7</v>
      </c>
      <c r="H9" s="92">
        <v>8</v>
      </c>
      <c r="I9" s="92">
        <v>9</v>
      </c>
    </row>
    <row r="10" spans="1:31" x14ac:dyDescent="0.3">
      <c r="A10" s="92">
        <v>1</v>
      </c>
      <c r="B10" s="93" t="s">
        <v>79</v>
      </c>
      <c r="C10" s="93"/>
      <c r="D10" s="93"/>
      <c r="E10" s="93"/>
      <c r="F10" s="157"/>
      <c r="G10" s="93"/>
      <c r="H10" s="93"/>
      <c r="I10" s="93"/>
    </row>
    <row r="11" spans="1:31" ht="90" customHeight="1" x14ac:dyDescent="0.3">
      <c r="A11" s="92">
        <v>1.1000000000000001</v>
      </c>
      <c r="B11" s="97" t="s">
        <v>136</v>
      </c>
      <c r="C11" s="92" t="s">
        <v>119</v>
      </c>
      <c r="D11" s="92" t="s">
        <v>86</v>
      </c>
      <c r="E11" s="92" t="s">
        <v>86</v>
      </c>
      <c r="F11" s="158">
        <v>0</v>
      </c>
      <c r="G11" s="94">
        <f>G12/(31409.01-F12)</f>
        <v>1.1488806008345745E-3</v>
      </c>
      <c r="H11" s="94">
        <f>H12/(31409.01-F12-G12)</f>
        <v>2.2765549600651672E-3</v>
      </c>
      <c r="I11" s="94">
        <f>I12/(31409.01-F12-G12-H12)</f>
        <v>1.0427368652074298E-3</v>
      </c>
      <c r="K11" s="95"/>
    </row>
    <row r="12" spans="1:31" x14ac:dyDescent="0.3">
      <c r="A12" s="92"/>
      <c r="B12" s="93" t="s">
        <v>120</v>
      </c>
      <c r="C12" s="92" t="s">
        <v>118</v>
      </c>
      <c r="D12" s="92" t="s">
        <v>86</v>
      </c>
      <c r="E12" s="92" t="s">
        <v>86</v>
      </c>
      <c r="F12" s="159">
        <v>0</v>
      </c>
      <c r="G12" s="96">
        <f>Мероприятия!K8</f>
        <v>36.085202280419153</v>
      </c>
      <c r="H12" s="96">
        <f>Мероприятия!N8</f>
        <v>71.422187559999998</v>
      </c>
      <c r="I12" s="96">
        <f>Мероприятия!Q8</f>
        <v>32.639230707999985</v>
      </c>
    </row>
    <row r="13" spans="1:31" x14ac:dyDescent="0.3">
      <c r="A13" s="92"/>
      <c r="B13" s="93"/>
      <c r="C13" s="92"/>
      <c r="D13" s="93"/>
      <c r="E13" s="93"/>
      <c r="F13" s="159"/>
      <c r="G13" s="96"/>
      <c r="H13" s="96"/>
      <c r="I13" s="96"/>
    </row>
    <row r="14" spans="1:31" x14ac:dyDescent="0.3">
      <c r="A14" s="92">
        <v>2</v>
      </c>
      <c r="B14" s="93" t="s">
        <v>82</v>
      </c>
      <c r="C14" s="93"/>
      <c r="D14" s="93"/>
      <c r="E14" s="93"/>
      <c r="F14" s="157"/>
      <c r="G14" s="93"/>
      <c r="H14" s="93"/>
      <c r="I14" s="93"/>
    </row>
    <row r="15" spans="1:31" x14ac:dyDescent="0.3">
      <c r="A15" s="92"/>
      <c r="B15" s="93"/>
      <c r="C15" s="93"/>
      <c r="D15" s="93"/>
      <c r="E15" s="93"/>
      <c r="F15" s="157"/>
      <c r="G15" s="93"/>
      <c r="H15" s="93"/>
      <c r="I15" s="93"/>
    </row>
    <row r="19" spans="2:2" x14ac:dyDescent="0.3">
      <c r="B19" s="270" t="s">
        <v>170</v>
      </c>
    </row>
  </sheetData>
  <mergeCells count="12">
    <mergeCell ref="D7:D8"/>
    <mergeCell ref="E7:E8"/>
    <mergeCell ref="F7:F8"/>
    <mergeCell ref="A4:I4"/>
    <mergeCell ref="A1:I1"/>
    <mergeCell ref="A3:I3"/>
    <mergeCell ref="A5:I5"/>
    <mergeCell ref="G7:I7"/>
    <mergeCell ref="A2:I2"/>
    <mergeCell ref="A7:A8"/>
    <mergeCell ref="B7:B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AB63"/>
  <sheetViews>
    <sheetView tabSelected="1" view="pageBreakPreview" topLeftCell="G31" zoomScale="60" zoomScaleNormal="100" workbookViewId="0">
      <selection activeCell="N34" sqref="N34"/>
    </sheetView>
  </sheetViews>
  <sheetFormatPr defaultRowHeight="20.25" x14ac:dyDescent="0.3"/>
  <cols>
    <col min="1" max="1" width="9.140625" style="37"/>
    <col min="2" max="2" width="86.28515625" style="37" customWidth="1"/>
    <col min="3" max="7" width="13.140625" style="43" customWidth="1"/>
    <col min="8" max="8" width="13.140625" style="43" hidden="1" customWidth="1"/>
    <col min="9" max="9" width="13.140625" style="37" customWidth="1"/>
    <col min="10" max="10" width="19.85546875" style="193" customWidth="1"/>
    <col min="11" max="19" width="15.5703125" style="37" customWidth="1"/>
    <col min="20" max="23" width="13.140625" style="37" customWidth="1"/>
    <col min="24" max="26" width="15.7109375" style="37" customWidth="1"/>
    <col min="27" max="27" width="21.42578125" style="37" customWidth="1"/>
    <col min="28" max="28" width="21.140625" style="37" customWidth="1"/>
    <col min="29" max="31" width="9.140625" style="37"/>
    <col min="32" max="32" width="18" style="37" bestFit="1" customWidth="1"/>
    <col min="33" max="16384" width="9.140625" style="37"/>
  </cols>
  <sheetData>
    <row r="1" spans="1:28" ht="25.5" customHeight="1" x14ac:dyDescent="0.3">
      <c r="A1" s="474" t="s">
        <v>149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</row>
    <row r="2" spans="1:28" ht="25.5" customHeight="1" x14ac:dyDescent="0.3">
      <c r="A2" s="474" t="s">
        <v>126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  <c r="AB2" s="474"/>
    </row>
    <row r="4" spans="1:28" ht="32.25" customHeight="1" x14ac:dyDescent="0.3">
      <c r="A4" s="464" t="s">
        <v>53</v>
      </c>
      <c r="B4" s="464" t="s">
        <v>54</v>
      </c>
      <c r="C4" s="483" t="s">
        <v>93</v>
      </c>
      <c r="D4" s="483"/>
      <c r="E4" s="483"/>
      <c r="F4" s="483"/>
      <c r="G4" s="483"/>
      <c r="H4" s="39"/>
      <c r="I4" s="475" t="s">
        <v>96</v>
      </c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7" t="s">
        <v>127</v>
      </c>
      <c r="U4" s="478"/>
      <c r="V4" s="479"/>
      <c r="W4" s="467" t="s">
        <v>97</v>
      </c>
      <c r="X4" s="470" t="s">
        <v>98</v>
      </c>
      <c r="Y4" s="471"/>
      <c r="Z4" s="471"/>
      <c r="AA4" s="488" t="s">
        <v>60</v>
      </c>
      <c r="AB4" s="488" t="s">
        <v>99</v>
      </c>
    </row>
    <row r="5" spans="1:28" ht="32.25" customHeight="1" x14ac:dyDescent="0.3">
      <c r="A5" s="465"/>
      <c r="B5" s="465"/>
      <c r="C5" s="483"/>
      <c r="D5" s="483"/>
      <c r="E5" s="483"/>
      <c r="F5" s="483"/>
      <c r="G5" s="483"/>
      <c r="H5" s="47"/>
      <c r="I5" s="486" t="s">
        <v>62</v>
      </c>
      <c r="J5" s="484" t="s">
        <v>94</v>
      </c>
      <c r="K5" s="460" t="s">
        <v>88</v>
      </c>
      <c r="L5" s="461"/>
      <c r="M5" s="462"/>
      <c r="N5" s="460" t="s">
        <v>89</v>
      </c>
      <c r="O5" s="461"/>
      <c r="P5" s="462"/>
      <c r="Q5" s="460" t="s">
        <v>90</v>
      </c>
      <c r="R5" s="461"/>
      <c r="S5" s="462"/>
      <c r="T5" s="480"/>
      <c r="U5" s="481"/>
      <c r="V5" s="482"/>
      <c r="W5" s="468"/>
      <c r="X5" s="472"/>
      <c r="Y5" s="473"/>
      <c r="Z5" s="473"/>
      <c r="AA5" s="489"/>
      <c r="AB5" s="489"/>
    </row>
    <row r="6" spans="1:28" ht="161.25" customHeight="1" x14ac:dyDescent="0.3">
      <c r="A6" s="466"/>
      <c r="B6" s="466"/>
      <c r="C6" s="45" t="s">
        <v>62</v>
      </c>
      <c r="D6" s="45" t="s">
        <v>25</v>
      </c>
      <c r="E6" s="45" t="s">
        <v>88</v>
      </c>
      <c r="F6" s="45" t="s">
        <v>89</v>
      </c>
      <c r="G6" s="45" t="s">
        <v>90</v>
      </c>
      <c r="H6" s="150"/>
      <c r="I6" s="487"/>
      <c r="J6" s="485"/>
      <c r="K6" s="46" t="s">
        <v>95</v>
      </c>
      <c r="L6" s="46" t="s">
        <v>65</v>
      </c>
      <c r="M6" s="46" t="s">
        <v>66</v>
      </c>
      <c r="N6" s="46" t="s">
        <v>95</v>
      </c>
      <c r="O6" s="46" t="s">
        <v>65</v>
      </c>
      <c r="P6" s="46" t="s">
        <v>66</v>
      </c>
      <c r="Q6" s="46" t="s">
        <v>95</v>
      </c>
      <c r="R6" s="46" t="s">
        <v>65</v>
      </c>
      <c r="S6" s="46" t="s">
        <v>66</v>
      </c>
      <c r="T6" s="46" t="s">
        <v>67</v>
      </c>
      <c r="U6" s="46" t="s">
        <v>68</v>
      </c>
      <c r="V6" s="46" t="s">
        <v>69</v>
      </c>
      <c r="W6" s="469"/>
      <c r="X6" s="45" t="s">
        <v>88</v>
      </c>
      <c r="Y6" s="45" t="s">
        <v>89</v>
      </c>
      <c r="Z6" s="45" t="s">
        <v>90</v>
      </c>
      <c r="AA6" s="490"/>
      <c r="AB6" s="490"/>
    </row>
    <row r="7" spans="1:28" s="43" customFormat="1" x14ac:dyDescent="0.3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/>
      <c r="I7" s="40">
        <v>8</v>
      </c>
      <c r="J7" s="262">
        <v>9</v>
      </c>
      <c r="K7" s="47">
        <v>10</v>
      </c>
      <c r="L7" s="40">
        <v>11</v>
      </c>
      <c r="M7" s="40">
        <v>12</v>
      </c>
      <c r="N7" s="40">
        <v>13</v>
      </c>
      <c r="O7" s="40">
        <v>14</v>
      </c>
      <c r="P7" s="40">
        <v>15</v>
      </c>
      <c r="Q7" s="40">
        <v>16</v>
      </c>
      <c r="R7" s="40">
        <v>17</v>
      </c>
      <c r="S7" s="40">
        <v>18</v>
      </c>
      <c r="T7" s="40">
        <v>19</v>
      </c>
      <c r="U7" s="40">
        <v>20</v>
      </c>
      <c r="V7" s="40">
        <v>21</v>
      </c>
      <c r="W7" s="40">
        <v>22</v>
      </c>
      <c r="X7" s="40">
        <v>23</v>
      </c>
      <c r="Y7" s="40">
        <v>24</v>
      </c>
      <c r="Z7" s="40">
        <v>25</v>
      </c>
      <c r="AA7" s="40">
        <v>26</v>
      </c>
      <c r="AB7" s="40">
        <v>27</v>
      </c>
    </row>
    <row r="8" spans="1:28" s="36" customFormat="1" ht="41.25" customHeight="1" x14ac:dyDescent="0.3">
      <c r="A8" s="147"/>
      <c r="B8" s="148" t="s">
        <v>101</v>
      </c>
      <c r="C8" s="147"/>
      <c r="D8" s="147">
        <f>SUM(D9:D45)</f>
        <v>30.774000000000001</v>
      </c>
      <c r="E8" s="147">
        <f>SUM(E9:E21)</f>
        <v>16.806000000000001</v>
      </c>
      <c r="F8" s="147">
        <f>SUM(F22:F33)</f>
        <v>7.0129999999999999</v>
      </c>
      <c r="G8" s="147">
        <f>SUM(G43:G45)</f>
        <v>12.009</v>
      </c>
      <c r="H8" s="147"/>
      <c r="I8" s="88"/>
      <c r="J8" s="168">
        <f>SUM(J9:J45)</f>
        <v>140.14662054841912</v>
      </c>
      <c r="K8" s="168">
        <f t="shared" ref="K8:S8" si="0">SUM(K9:K45)</f>
        <v>36.085202280419153</v>
      </c>
      <c r="L8" s="168">
        <f t="shared" si="0"/>
        <v>12.431352</v>
      </c>
      <c r="M8" s="168">
        <f t="shared" si="0"/>
        <v>7.0435999999999999E-2</v>
      </c>
      <c r="N8" s="168">
        <f t="shared" si="0"/>
        <v>71.422187559999998</v>
      </c>
      <c r="O8" s="168">
        <f t="shared" si="0"/>
        <v>24.604944999999997</v>
      </c>
      <c r="P8" s="168">
        <f t="shared" si="0"/>
        <v>0.14298699999999998</v>
      </c>
      <c r="Q8" s="168">
        <f t="shared" si="0"/>
        <v>32.639230707999985</v>
      </c>
      <c r="R8" s="168">
        <f t="shared" si="0"/>
        <v>11.244215000000001</v>
      </c>
      <c r="S8" s="168">
        <f t="shared" si="0"/>
        <v>7.0240999999999998E-2</v>
      </c>
      <c r="T8" s="88"/>
      <c r="U8" s="88"/>
      <c r="V8" s="88"/>
      <c r="W8" s="149"/>
      <c r="X8" s="188">
        <f>SUM(X9:X21)</f>
        <v>13.662520000000001</v>
      </c>
      <c r="Y8" s="188">
        <f>SUM(Y9:Y45)</f>
        <v>17.484539541999997</v>
      </c>
      <c r="Z8" s="147">
        <v>18.280509000000002</v>
      </c>
      <c r="AA8" s="88"/>
      <c r="AB8" s="88"/>
    </row>
    <row r="9" spans="1:28" s="55" customFormat="1" ht="138.75" customHeight="1" x14ac:dyDescent="0.3">
      <c r="A9" s="48">
        <v>1</v>
      </c>
      <c r="B9" s="48" t="s">
        <v>105</v>
      </c>
      <c r="C9" s="49" t="s">
        <v>102</v>
      </c>
      <c r="D9" s="50">
        <v>1.0840000000000001</v>
      </c>
      <c r="E9" s="50">
        <v>1.0840000000000001</v>
      </c>
      <c r="F9" s="49"/>
      <c r="G9" s="49"/>
      <c r="H9" s="49">
        <v>41</v>
      </c>
      <c r="I9" s="75" t="s">
        <v>118</v>
      </c>
      <c r="J9" s="78">
        <v>1.90404</v>
      </c>
      <c r="K9" s="83">
        <v>1.90404</v>
      </c>
      <c r="L9" s="83">
        <v>0.65594200000000003</v>
      </c>
      <c r="M9" s="79">
        <v>3.7169999999999998E-3</v>
      </c>
      <c r="N9" s="83"/>
      <c r="O9" s="83"/>
      <c r="P9" s="83"/>
      <c r="Q9" s="83"/>
      <c r="R9" s="83"/>
      <c r="S9" s="83"/>
      <c r="T9" s="48"/>
      <c r="U9" s="48"/>
      <c r="V9" s="48"/>
      <c r="W9" s="51"/>
      <c r="X9" s="54">
        <v>1.2494320000000001</v>
      </c>
      <c r="Y9" s="52"/>
      <c r="Z9" s="53"/>
      <c r="AA9" s="54" t="s">
        <v>129</v>
      </c>
      <c r="AB9" s="49" t="s">
        <v>130</v>
      </c>
    </row>
    <row r="10" spans="1:28" s="63" customFormat="1" ht="45.75" customHeight="1" x14ac:dyDescent="0.3">
      <c r="A10" s="56"/>
      <c r="B10" s="56" t="s">
        <v>106</v>
      </c>
      <c r="C10" s="57" t="s">
        <v>102</v>
      </c>
      <c r="D10" s="86"/>
      <c r="E10" s="57">
        <v>1.0840000000000001</v>
      </c>
      <c r="F10" s="57"/>
      <c r="G10" s="57"/>
      <c r="H10" s="57"/>
      <c r="I10" s="76"/>
      <c r="J10" s="160"/>
      <c r="K10" s="80"/>
      <c r="L10" s="84"/>
      <c r="M10" s="58"/>
      <c r="N10" s="81"/>
      <c r="O10" s="81"/>
      <c r="P10" s="81"/>
      <c r="Q10" s="81"/>
      <c r="R10" s="81"/>
      <c r="S10" s="81"/>
      <c r="T10" s="56"/>
      <c r="U10" s="56"/>
      <c r="V10" s="56"/>
      <c r="W10" s="59"/>
      <c r="X10" s="56"/>
      <c r="Y10" s="61"/>
      <c r="Z10" s="62"/>
      <c r="AA10" s="62"/>
      <c r="AB10" s="56"/>
    </row>
    <row r="11" spans="1:28" s="55" customFormat="1" ht="155.25" customHeight="1" x14ac:dyDescent="0.3">
      <c r="A11" s="48">
        <v>2</v>
      </c>
      <c r="B11" s="48" t="s">
        <v>107</v>
      </c>
      <c r="C11" s="49" t="s">
        <v>102</v>
      </c>
      <c r="D11" s="50">
        <v>1.4339999999999999</v>
      </c>
      <c r="E11" s="50">
        <v>1.4339999999999999</v>
      </c>
      <c r="F11" s="50"/>
      <c r="G11" s="49"/>
      <c r="H11" s="49">
        <v>72</v>
      </c>
      <c r="I11" s="75" t="s">
        <v>118</v>
      </c>
      <c r="J11" s="79">
        <v>3.34368</v>
      </c>
      <c r="K11" s="83">
        <v>3.34368</v>
      </c>
      <c r="L11" s="155">
        <v>1.1518980000000001</v>
      </c>
      <c r="M11" s="79">
        <v>6.5269999999999998E-3</v>
      </c>
      <c r="N11" s="78"/>
      <c r="O11" s="78"/>
      <c r="P11" s="78"/>
      <c r="Q11" s="83"/>
      <c r="R11" s="83"/>
      <c r="S11" s="83"/>
      <c r="T11" s="48"/>
      <c r="U11" s="48"/>
      <c r="V11" s="48"/>
      <c r="W11" s="51"/>
      <c r="X11" s="54">
        <v>1.6542889999999999</v>
      </c>
      <c r="Y11" s="145"/>
      <c r="Z11" s="52"/>
      <c r="AA11" s="54" t="s">
        <v>129</v>
      </c>
      <c r="AB11" s="49" t="s">
        <v>130</v>
      </c>
    </row>
    <row r="12" spans="1:28" s="63" customFormat="1" ht="53.25" customHeight="1" x14ac:dyDescent="0.3">
      <c r="A12" s="64"/>
      <c r="B12" s="64" t="s">
        <v>108</v>
      </c>
      <c r="C12" s="65" t="s">
        <v>102</v>
      </c>
      <c r="D12" s="87"/>
      <c r="E12" s="65">
        <v>1.4339999999999999</v>
      </c>
      <c r="F12" s="65"/>
      <c r="G12" s="65"/>
      <c r="H12" s="65"/>
      <c r="I12" s="77"/>
      <c r="J12" s="161"/>
      <c r="K12" s="82"/>
      <c r="L12" s="82"/>
      <c r="M12" s="82"/>
      <c r="N12" s="84"/>
      <c r="O12" s="84"/>
      <c r="P12" s="85"/>
      <c r="Q12" s="82"/>
      <c r="R12" s="82"/>
      <c r="S12" s="82"/>
      <c r="T12" s="64"/>
      <c r="U12" s="64"/>
      <c r="V12" s="64"/>
      <c r="W12" s="66"/>
      <c r="X12" s="64"/>
      <c r="Y12" s="146"/>
      <c r="Z12" s="71"/>
      <c r="AA12" s="68"/>
      <c r="AB12" s="64"/>
    </row>
    <row r="13" spans="1:28" s="115" customFormat="1" ht="110.25" customHeight="1" x14ac:dyDescent="0.3">
      <c r="A13" s="108">
        <v>3</v>
      </c>
      <c r="B13" s="108" t="s">
        <v>109</v>
      </c>
      <c r="C13" s="109" t="s">
        <v>102</v>
      </c>
      <c r="D13" s="50">
        <v>1.2</v>
      </c>
      <c r="E13" s="110">
        <v>1.2</v>
      </c>
      <c r="F13" s="109"/>
      <c r="G13" s="109"/>
      <c r="H13" s="109">
        <v>53</v>
      </c>
      <c r="I13" s="75" t="s">
        <v>118</v>
      </c>
      <c r="J13" s="162">
        <v>2.4613200000000002</v>
      </c>
      <c r="K13" s="83">
        <v>2.4613200000000002</v>
      </c>
      <c r="L13" s="155">
        <v>0.84792500000000004</v>
      </c>
      <c r="M13" s="79">
        <v>4.8040000000000001E-3</v>
      </c>
      <c r="N13" s="112"/>
      <c r="O13" s="112"/>
      <c r="P13" s="112"/>
      <c r="Q13" s="111"/>
      <c r="R13" s="111"/>
      <c r="S13" s="111"/>
      <c r="T13" s="108"/>
      <c r="U13" s="108"/>
      <c r="V13" s="108"/>
      <c r="W13" s="108"/>
      <c r="X13" s="124">
        <v>1.3796409999999999</v>
      </c>
      <c r="Y13" s="113"/>
      <c r="Z13" s="114"/>
      <c r="AA13" s="54" t="s">
        <v>129</v>
      </c>
      <c r="AB13" s="49" t="s">
        <v>130</v>
      </c>
    </row>
    <row r="14" spans="1:28" s="63" customFormat="1" ht="40.5" x14ac:dyDescent="0.3">
      <c r="A14" s="56"/>
      <c r="B14" s="56" t="s">
        <v>110</v>
      </c>
      <c r="C14" s="57" t="s">
        <v>102</v>
      </c>
      <c r="D14" s="86"/>
      <c r="E14" s="57">
        <v>1.2</v>
      </c>
      <c r="F14" s="57"/>
      <c r="G14" s="57"/>
      <c r="H14" s="57"/>
      <c r="I14" s="77"/>
      <c r="J14" s="163"/>
      <c r="K14" s="81"/>
      <c r="L14" s="81"/>
      <c r="M14" s="81"/>
      <c r="N14" s="80"/>
      <c r="O14" s="80"/>
      <c r="P14" s="58"/>
      <c r="Q14" s="81"/>
      <c r="R14" s="81"/>
      <c r="S14" s="81"/>
      <c r="T14" s="56"/>
      <c r="U14" s="56"/>
      <c r="V14" s="56"/>
      <c r="W14" s="56"/>
      <c r="Y14" s="60"/>
      <c r="Z14" s="61"/>
      <c r="AA14" s="62"/>
      <c r="AB14" s="56"/>
    </row>
    <row r="15" spans="1:28" s="115" customFormat="1" ht="86.25" customHeight="1" x14ac:dyDescent="0.3">
      <c r="A15" s="135">
        <v>4</v>
      </c>
      <c r="B15" s="135" t="s">
        <v>140</v>
      </c>
      <c r="C15" s="136" t="s">
        <v>102</v>
      </c>
      <c r="D15" s="50">
        <v>0.77</v>
      </c>
      <c r="E15" s="137">
        <v>0.77</v>
      </c>
      <c r="F15" s="136"/>
      <c r="G15" s="136"/>
      <c r="H15" s="136"/>
      <c r="I15" s="152" t="s">
        <v>118</v>
      </c>
      <c r="J15" s="164">
        <v>19.759338</v>
      </c>
      <c r="K15" s="83">
        <v>19.759338</v>
      </c>
      <c r="L15" s="142">
        <v>6.8070919999999999</v>
      </c>
      <c r="M15" s="79">
        <v>3.8568999999999999E-2</v>
      </c>
      <c r="N15" s="143"/>
      <c r="O15" s="143"/>
      <c r="P15" s="143"/>
      <c r="Q15" s="138"/>
      <c r="R15" s="138"/>
      <c r="S15" s="138"/>
      <c r="T15" s="135"/>
      <c r="U15" s="135"/>
      <c r="V15" s="135"/>
      <c r="W15" s="135"/>
      <c r="X15" s="139">
        <v>3.4773710000000002</v>
      </c>
      <c r="Y15" s="140"/>
      <c r="Z15" s="141"/>
      <c r="AA15" s="54" t="s">
        <v>129</v>
      </c>
      <c r="AB15" s="49" t="s">
        <v>130</v>
      </c>
    </row>
    <row r="16" spans="1:28" s="115" customFormat="1" ht="100.5" customHeight="1" x14ac:dyDescent="0.3">
      <c r="A16" s="116">
        <v>5</v>
      </c>
      <c r="B16" s="116" t="s">
        <v>141</v>
      </c>
      <c r="C16" s="117" t="s">
        <v>102</v>
      </c>
      <c r="D16" s="50">
        <v>2.35</v>
      </c>
      <c r="E16" s="118">
        <v>2.35</v>
      </c>
      <c r="F16" s="117"/>
      <c r="G16" s="117"/>
      <c r="H16" s="153">
        <v>47</v>
      </c>
      <c r="I16" s="75" t="s">
        <v>118</v>
      </c>
      <c r="J16" s="165">
        <v>2.18268</v>
      </c>
      <c r="K16" s="83">
        <v>2.18268</v>
      </c>
      <c r="L16" s="155">
        <v>0.75193299999999996</v>
      </c>
      <c r="M16" s="79">
        <v>4.2599999999999999E-3</v>
      </c>
      <c r="N16" s="120"/>
      <c r="O16" s="120"/>
      <c r="P16" s="120"/>
      <c r="Q16" s="119"/>
      <c r="R16" s="119"/>
      <c r="S16" s="119"/>
      <c r="T16" s="116"/>
      <c r="U16" s="116"/>
      <c r="V16" s="116"/>
      <c r="W16" s="116"/>
      <c r="X16" s="121">
        <v>1.0631079999999999</v>
      </c>
      <c r="Y16" s="122"/>
      <c r="Z16" s="123"/>
      <c r="AA16" s="54" t="s">
        <v>129</v>
      </c>
      <c r="AB16" s="49" t="s">
        <v>130</v>
      </c>
    </row>
    <row r="17" spans="1:28" s="63" customFormat="1" ht="40.5" x14ac:dyDescent="0.3">
      <c r="A17" s="56"/>
      <c r="B17" s="56" t="s">
        <v>106</v>
      </c>
      <c r="C17" s="57"/>
      <c r="D17" s="86"/>
      <c r="E17" s="57">
        <v>0.19</v>
      </c>
      <c r="F17" s="57"/>
      <c r="G17" s="57"/>
      <c r="H17" s="154"/>
      <c r="I17" s="76"/>
      <c r="J17" s="166"/>
      <c r="K17" s="81"/>
      <c r="L17" s="81"/>
      <c r="M17" s="81"/>
      <c r="N17" s="80"/>
      <c r="O17" s="80"/>
      <c r="P17" s="58"/>
      <c r="Q17" s="81"/>
      <c r="R17" s="81"/>
      <c r="S17" s="81"/>
      <c r="T17" s="56"/>
      <c r="U17" s="56"/>
      <c r="V17" s="56"/>
      <c r="W17" s="56"/>
      <c r="X17" s="69"/>
      <c r="Y17" s="60"/>
      <c r="Z17" s="61"/>
      <c r="AA17" s="62"/>
      <c r="AB17" s="56"/>
    </row>
    <row r="18" spans="1:28" s="63" customFormat="1" ht="40.5" x14ac:dyDescent="0.3">
      <c r="A18" s="56"/>
      <c r="B18" s="56" t="s">
        <v>142</v>
      </c>
      <c r="C18" s="57"/>
      <c r="D18" s="86"/>
      <c r="E18" s="57">
        <v>1.3</v>
      </c>
      <c r="F18" s="57"/>
      <c r="G18" s="57"/>
      <c r="H18" s="154"/>
      <c r="I18" s="76"/>
      <c r="J18" s="166"/>
      <c r="K18" s="81"/>
      <c r="L18" s="81"/>
      <c r="M18" s="81"/>
      <c r="N18" s="80"/>
      <c r="O18" s="80"/>
      <c r="P18" s="58"/>
      <c r="Q18" s="81"/>
      <c r="R18" s="81"/>
      <c r="S18" s="81"/>
      <c r="T18" s="56"/>
      <c r="U18" s="56"/>
      <c r="V18" s="56"/>
      <c r="W18" s="56"/>
      <c r="X18" s="69"/>
      <c r="Y18" s="60"/>
      <c r="Z18" s="61"/>
      <c r="AA18" s="62"/>
      <c r="AB18" s="56"/>
    </row>
    <row r="19" spans="1:28" s="63" customFormat="1" ht="54.75" customHeight="1" x14ac:dyDescent="0.3">
      <c r="A19" s="64"/>
      <c r="B19" s="64" t="s">
        <v>143</v>
      </c>
      <c r="C19" s="65" t="s">
        <v>102</v>
      </c>
      <c r="D19" s="87"/>
      <c r="E19" s="65">
        <v>0.86</v>
      </c>
      <c r="F19" s="65"/>
      <c r="G19" s="65"/>
      <c r="H19" s="44"/>
      <c r="I19" s="77"/>
      <c r="J19" s="167"/>
      <c r="K19" s="82"/>
      <c r="L19" s="82"/>
      <c r="M19" s="82"/>
      <c r="N19" s="84"/>
      <c r="O19" s="84"/>
      <c r="P19" s="85"/>
      <c r="Q19" s="82"/>
      <c r="R19" s="82"/>
      <c r="S19" s="82"/>
      <c r="T19" s="64"/>
      <c r="U19" s="64"/>
      <c r="V19" s="64"/>
      <c r="W19" s="64"/>
      <c r="X19" s="70"/>
      <c r="Y19" s="67"/>
      <c r="Z19" s="71"/>
      <c r="AA19" s="68"/>
      <c r="AB19" s="64"/>
    </row>
    <row r="20" spans="1:28" s="55" customFormat="1" ht="203.25" customHeight="1" x14ac:dyDescent="0.3">
      <c r="A20" s="172">
        <v>6</v>
      </c>
      <c r="B20" s="172" t="s">
        <v>152</v>
      </c>
      <c r="C20" s="173" t="s">
        <v>102</v>
      </c>
      <c r="D20" s="174">
        <v>3.27</v>
      </c>
      <c r="E20" s="175">
        <v>3.27</v>
      </c>
      <c r="F20" s="173"/>
      <c r="G20" s="173"/>
      <c r="H20" s="176">
        <v>35</v>
      </c>
      <c r="I20" s="152" t="s">
        <v>118</v>
      </c>
      <c r="J20" s="184">
        <f>K20</f>
        <v>1.6254</v>
      </c>
      <c r="K20" s="185">
        <f>ROUND($H20*300*12/1000*(4.97%-3.68%),6)</f>
        <v>1.6254</v>
      </c>
      <c r="L20" s="186">
        <f>ROUND(K20*0.3445,6)</f>
        <v>0.55994999999999995</v>
      </c>
      <c r="M20" s="187">
        <f>ROUND(1.859*1.05*K20/1000,6)</f>
        <v>3.173E-3</v>
      </c>
      <c r="N20" s="178"/>
      <c r="O20" s="178"/>
      <c r="P20" s="178"/>
      <c r="Q20" s="177"/>
      <c r="R20" s="177"/>
      <c r="S20" s="177"/>
      <c r="T20" s="172"/>
      <c r="U20" s="172"/>
      <c r="V20" s="172"/>
      <c r="W20" s="172"/>
      <c r="X20" s="179">
        <v>3.1600999999999999</v>
      </c>
      <c r="Y20" s="180"/>
      <c r="Z20" s="181"/>
      <c r="AA20" s="182"/>
      <c r="AB20" s="183"/>
    </row>
    <row r="21" spans="1:28" s="115" customFormat="1" ht="101.25" x14ac:dyDescent="0.3">
      <c r="A21" s="135">
        <v>7</v>
      </c>
      <c r="B21" s="135" t="s">
        <v>144</v>
      </c>
      <c r="C21" s="136" t="s">
        <v>103</v>
      </c>
      <c r="D21" s="50">
        <v>0.63</v>
      </c>
      <c r="E21" s="136">
        <v>0.63</v>
      </c>
      <c r="F21" s="136"/>
      <c r="G21" s="136"/>
      <c r="H21" s="136"/>
      <c r="I21" s="152" t="s">
        <v>118</v>
      </c>
      <c r="J21" s="164">
        <v>4.8087442804191527</v>
      </c>
      <c r="K21" s="83">
        <v>4.8087442804191527</v>
      </c>
      <c r="L21" s="142">
        <v>1.656612</v>
      </c>
      <c r="M21" s="79">
        <v>9.3860000000000002E-3</v>
      </c>
      <c r="N21" s="138"/>
      <c r="O21" s="138"/>
      <c r="P21" s="138"/>
      <c r="Q21" s="138"/>
      <c r="R21" s="138"/>
      <c r="S21" s="138"/>
      <c r="T21" s="135"/>
      <c r="U21" s="135"/>
      <c r="V21" s="135"/>
      <c r="W21" s="135"/>
      <c r="X21" s="139">
        <v>1.678579</v>
      </c>
      <c r="Y21" s="140"/>
      <c r="Z21" s="141"/>
      <c r="AA21" s="54" t="s">
        <v>129</v>
      </c>
      <c r="AB21" s="49" t="s">
        <v>130</v>
      </c>
    </row>
    <row r="22" spans="1:28" s="212" customFormat="1" ht="102.75" customHeight="1" x14ac:dyDescent="0.3">
      <c r="A22" s="201">
        <v>8</v>
      </c>
      <c r="B22" s="201" t="s">
        <v>111</v>
      </c>
      <c r="C22" s="202" t="s">
        <v>102</v>
      </c>
      <c r="D22" s="203">
        <f>E22+F22+G22</f>
        <v>0.49199999999999999</v>
      </c>
      <c r="E22" s="202"/>
      <c r="F22" s="202">
        <v>0.49199999999999999</v>
      </c>
      <c r="G22" s="201"/>
      <c r="H22" s="202">
        <v>19</v>
      </c>
      <c r="I22" s="204" t="s">
        <v>118</v>
      </c>
      <c r="J22" s="205">
        <f>K22+N22+Q22</f>
        <v>0.88236000000000003</v>
      </c>
      <c r="K22" s="206"/>
      <c r="L22" s="207"/>
      <c r="M22" s="205"/>
      <c r="N22" s="206">
        <f>ROUND($H22*300*12/1000*(4.97%-3.68%),6)</f>
        <v>0.88236000000000003</v>
      </c>
      <c r="O22" s="207">
        <f>ROUND(N22*0.3445,6)</f>
        <v>0.30397299999999999</v>
      </c>
      <c r="P22" s="205">
        <f>ROUND(2.002*N22/1000,6)</f>
        <v>1.766E-3</v>
      </c>
      <c r="Q22" s="208"/>
      <c r="R22" s="208"/>
      <c r="S22" s="208"/>
      <c r="T22" s="201"/>
      <c r="U22" s="201"/>
      <c r="V22" s="201"/>
      <c r="W22" s="201"/>
      <c r="X22" s="209"/>
      <c r="Y22" s="210">
        <v>0.81678799999999996</v>
      </c>
      <c r="Z22" s="211"/>
      <c r="AA22" s="210" t="s">
        <v>129</v>
      </c>
      <c r="AB22" s="202" t="s">
        <v>130</v>
      </c>
    </row>
    <row r="23" spans="1:28" s="126" customFormat="1" ht="53.25" customHeight="1" x14ac:dyDescent="0.3">
      <c r="A23" s="125"/>
      <c r="B23" s="125" t="s">
        <v>104</v>
      </c>
      <c r="C23" s="127"/>
      <c r="D23" s="127"/>
      <c r="E23" s="127"/>
      <c r="F23" s="127"/>
      <c r="G23" s="125"/>
      <c r="H23" s="125"/>
      <c r="I23" s="129"/>
      <c r="J23" s="130"/>
      <c r="K23" s="84"/>
      <c r="L23" s="84"/>
      <c r="M23" s="84"/>
      <c r="N23" s="84"/>
      <c r="O23" s="84"/>
      <c r="P23" s="84"/>
      <c r="Q23" s="130"/>
      <c r="R23" s="130"/>
      <c r="S23" s="130"/>
      <c r="T23" s="125"/>
      <c r="U23" s="125"/>
      <c r="V23" s="125"/>
      <c r="W23" s="125"/>
      <c r="X23" s="132"/>
      <c r="Y23" s="133"/>
      <c r="Z23" s="134"/>
      <c r="AA23" s="67" t="s">
        <v>129</v>
      </c>
      <c r="AB23" s="127" t="s">
        <v>130</v>
      </c>
    </row>
    <row r="24" spans="1:28" s="212" customFormat="1" ht="124.5" customHeight="1" x14ac:dyDescent="0.3">
      <c r="A24" s="201">
        <v>9</v>
      </c>
      <c r="B24" s="201" t="s">
        <v>112</v>
      </c>
      <c r="C24" s="202" t="s">
        <v>102</v>
      </c>
      <c r="D24" s="203">
        <f>E24+F24+G24</f>
        <v>2.802</v>
      </c>
      <c r="E24" s="202"/>
      <c r="F24" s="202">
        <v>2.802</v>
      </c>
      <c r="H24" s="202">
        <v>79</v>
      </c>
      <c r="I24" s="204" t="s">
        <v>118</v>
      </c>
      <c r="J24" s="205">
        <f>K24+N24+Q24</f>
        <v>3.6687599999999998</v>
      </c>
      <c r="K24" s="206"/>
      <c r="L24" s="207"/>
      <c r="M24" s="205"/>
      <c r="N24" s="206">
        <f>ROUND($H24*300*12/1000*(4.97%-3.68%),6)</f>
        <v>3.6687599999999998</v>
      </c>
      <c r="O24" s="207">
        <f>ROUND(N24*0.3445,6)</f>
        <v>1.2638879999999999</v>
      </c>
      <c r="P24" s="205">
        <f>ROUND(2.002*N24/1000,6)</f>
        <v>7.345E-3</v>
      </c>
      <c r="Q24" s="206"/>
      <c r="R24" s="206"/>
      <c r="S24" s="206"/>
      <c r="T24" s="201"/>
      <c r="U24" s="201"/>
      <c r="V24" s="201"/>
      <c r="W24" s="201"/>
      <c r="X24" s="244"/>
      <c r="Y24" s="209">
        <v>3.6775229999999999</v>
      </c>
      <c r="Z24" s="210"/>
      <c r="AA24" s="210" t="s">
        <v>129</v>
      </c>
      <c r="AB24" s="202" t="s">
        <v>169</v>
      </c>
    </row>
    <row r="25" spans="1:28" s="63" customFormat="1" ht="40.5" x14ac:dyDescent="0.3">
      <c r="A25" s="64"/>
      <c r="B25" s="64" t="s">
        <v>104</v>
      </c>
      <c r="C25" s="127"/>
      <c r="D25" s="87"/>
      <c r="E25" s="65"/>
      <c r="F25" s="65"/>
      <c r="H25" s="64"/>
      <c r="I25" s="129"/>
      <c r="J25" s="161"/>
      <c r="K25" s="82"/>
      <c r="L25" s="82"/>
      <c r="M25" s="82"/>
      <c r="N25" s="82"/>
      <c r="O25" s="82"/>
      <c r="P25" s="82"/>
      <c r="Q25" s="82"/>
      <c r="R25" s="82"/>
      <c r="S25" s="82"/>
      <c r="T25" s="64"/>
      <c r="U25" s="64"/>
      <c r="V25" s="64"/>
      <c r="W25" s="64"/>
      <c r="X25" s="68"/>
      <c r="Y25" s="70"/>
      <c r="Z25" s="67"/>
      <c r="AA25" s="68"/>
      <c r="AB25" s="64"/>
    </row>
    <row r="26" spans="1:28" s="212" customFormat="1" ht="101.25" x14ac:dyDescent="0.3">
      <c r="A26" s="201">
        <v>10</v>
      </c>
      <c r="B26" s="201" t="s">
        <v>113</v>
      </c>
      <c r="C26" s="202" t="s">
        <v>102</v>
      </c>
      <c r="D26" s="203">
        <f>E26+F26+G26</f>
        <v>1.07</v>
      </c>
      <c r="E26" s="202"/>
      <c r="F26" s="202">
        <v>1.07</v>
      </c>
      <c r="G26" s="243"/>
      <c r="H26" s="202">
        <v>21</v>
      </c>
      <c r="I26" s="204" t="s">
        <v>118</v>
      </c>
      <c r="J26" s="205">
        <f>K26+N26+Q26</f>
        <v>0.97524</v>
      </c>
      <c r="K26" s="206"/>
      <c r="L26" s="207"/>
      <c r="M26" s="205"/>
      <c r="N26" s="206">
        <f>ROUND($H26*300*12/1000*(4.97%-3.68%),6)</f>
        <v>0.97524</v>
      </c>
      <c r="O26" s="207">
        <f>ROUND(N26*0.3445,6)</f>
        <v>0.33596999999999999</v>
      </c>
      <c r="P26" s="205">
        <f>ROUND(2.002*N26/1000,6)</f>
        <v>1.952E-3</v>
      </c>
      <c r="Q26" s="208"/>
      <c r="R26" s="208"/>
      <c r="S26" s="208"/>
      <c r="T26" s="201"/>
      <c r="U26" s="201"/>
      <c r="V26" s="201"/>
      <c r="W26" s="201"/>
      <c r="X26" s="244"/>
      <c r="Y26" s="209">
        <v>1.961158</v>
      </c>
      <c r="Z26" s="210"/>
      <c r="AA26" s="210" t="s">
        <v>129</v>
      </c>
      <c r="AB26" s="202" t="s">
        <v>168</v>
      </c>
    </row>
    <row r="27" spans="1:28" s="63" customFormat="1" ht="48" customHeight="1" x14ac:dyDescent="0.3">
      <c r="A27" s="64"/>
      <c r="B27" s="64" t="s">
        <v>104</v>
      </c>
      <c r="C27" s="127"/>
      <c r="D27" s="87"/>
      <c r="E27" s="65"/>
      <c r="F27" s="65"/>
      <c r="G27" s="66"/>
      <c r="H27" s="64"/>
      <c r="I27" s="129"/>
      <c r="J27" s="161"/>
      <c r="K27" s="82"/>
      <c r="L27" s="82"/>
      <c r="M27" s="82"/>
      <c r="N27" s="82"/>
      <c r="O27" s="82"/>
      <c r="P27" s="82"/>
      <c r="Q27" s="84"/>
      <c r="R27" s="84"/>
      <c r="S27" s="85"/>
      <c r="T27" s="64"/>
      <c r="U27" s="64"/>
      <c r="V27" s="64"/>
      <c r="W27" s="64"/>
      <c r="X27" s="68"/>
      <c r="Y27" s="70"/>
      <c r="Z27" s="67"/>
      <c r="AA27" s="68"/>
      <c r="AB27" s="64"/>
    </row>
    <row r="28" spans="1:28" s="212" customFormat="1" ht="101.25" x14ac:dyDescent="0.3">
      <c r="A28" s="201">
        <v>11</v>
      </c>
      <c r="B28" s="201" t="s">
        <v>114</v>
      </c>
      <c r="C28" s="202" t="s">
        <v>102</v>
      </c>
      <c r="D28" s="203">
        <f>E28+F28+G28</f>
        <v>0.7</v>
      </c>
      <c r="E28" s="202"/>
      <c r="F28" s="202">
        <v>0.7</v>
      </c>
      <c r="H28" s="236">
        <v>8</v>
      </c>
      <c r="I28" s="204" t="s">
        <v>118</v>
      </c>
      <c r="J28" s="205">
        <f>K28+N28+Q28</f>
        <v>0.37152000000000002</v>
      </c>
      <c r="K28" s="206"/>
      <c r="L28" s="207"/>
      <c r="M28" s="205"/>
      <c r="N28" s="206">
        <f>ROUND($H28*300*12/1000*(4.97%-3.68%),6)</f>
        <v>0.37152000000000002</v>
      </c>
      <c r="O28" s="207">
        <f>ROUND(N28*0.3445,6)</f>
        <v>0.12798899999999999</v>
      </c>
      <c r="P28" s="205">
        <f>ROUND(2.002*N28/1000,6)</f>
        <v>7.4399999999999998E-4</v>
      </c>
      <c r="Q28" s="208"/>
      <c r="R28" s="208"/>
      <c r="S28" s="208"/>
      <c r="T28" s="201"/>
      <c r="U28" s="201"/>
      <c r="V28" s="201"/>
      <c r="W28" s="201"/>
      <c r="X28" s="244"/>
      <c r="Y28" s="209">
        <v>0.68296599999999996</v>
      </c>
      <c r="Z28" s="210"/>
      <c r="AA28" s="210" t="s">
        <v>129</v>
      </c>
      <c r="AB28" s="202" t="s">
        <v>130</v>
      </c>
    </row>
    <row r="29" spans="1:28" s="63" customFormat="1" ht="40.5" x14ac:dyDescent="0.3">
      <c r="A29" s="64"/>
      <c r="B29" s="64" t="s">
        <v>104</v>
      </c>
      <c r="C29" s="127"/>
      <c r="D29" s="87"/>
      <c r="E29" s="65"/>
      <c r="F29" s="65"/>
      <c r="H29" s="56"/>
      <c r="I29" s="129"/>
      <c r="J29" s="161"/>
      <c r="K29" s="82"/>
      <c r="L29" s="82"/>
      <c r="M29" s="82"/>
      <c r="N29" s="82"/>
      <c r="O29" s="82"/>
      <c r="P29" s="82"/>
      <c r="Q29" s="82"/>
      <c r="R29" s="82"/>
      <c r="S29" s="82"/>
      <c r="T29" s="64"/>
      <c r="U29" s="64"/>
      <c r="V29" s="64"/>
      <c r="W29" s="64"/>
      <c r="X29" s="68"/>
      <c r="Y29" s="70"/>
      <c r="Z29" s="67"/>
      <c r="AA29" s="68"/>
      <c r="AB29" s="64"/>
    </row>
    <row r="30" spans="1:28" s="212" customFormat="1" ht="86.25" customHeight="1" x14ac:dyDescent="0.3">
      <c r="A30" s="201">
        <v>12</v>
      </c>
      <c r="B30" s="201" t="s">
        <v>115</v>
      </c>
      <c r="C30" s="202" t="s">
        <v>102</v>
      </c>
      <c r="D30" s="203">
        <f>E30+F30+G30</f>
        <v>0.82899999999999996</v>
      </c>
      <c r="E30" s="202"/>
      <c r="F30" s="202">
        <v>0.82899999999999996</v>
      </c>
      <c r="G30" s="243"/>
      <c r="H30" s="202">
        <v>28</v>
      </c>
      <c r="I30" s="204" t="s">
        <v>118</v>
      </c>
      <c r="J30" s="205">
        <f>K30+N30+Q30</f>
        <v>1.3003199999999999</v>
      </c>
      <c r="K30" s="206"/>
      <c r="L30" s="207"/>
      <c r="M30" s="205"/>
      <c r="N30" s="206">
        <f>ROUND($H30*300*12/1000*(4.97%-3.68%),6)</f>
        <v>1.3003199999999999</v>
      </c>
      <c r="O30" s="207">
        <f>ROUND(N30*0.3445,6)</f>
        <v>0.44796000000000002</v>
      </c>
      <c r="P30" s="205">
        <f>ROUND(2.002*N30/1000,6)</f>
        <v>2.6029999999999998E-3</v>
      </c>
      <c r="Q30" s="206"/>
      <c r="R30" s="206"/>
      <c r="S30" s="206"/>
      <c r="T30" s="201"/>
      <c r="U30" s="201"/>
      <c r="V30" s="201"/>
      <c r="W30" s="201"/>
      <c r="X30" s="244"/>
      <c r="Y30" s="209">
        <v>1.9584760000000001</v>
      </c>
      <c r="Z30" s="210"/>
      <c r="AA30" s="210" t="s">
        <v>129</v>
      </c>
      <c r="AB30" s="202" t="s">
        <v>130</v>
      </c>
    </row>
    <row r="31" spans="1:28" s="63" customFormat="1" ht="40.5" x14ac:dyDescent="0.3">
      <c r="A31" s="64"/>
      <c r="B31" s="64" t="s">
        <v>104</v>
      </c>
      <c r="C31" s="127"/>
      <c r="D31" s="87"/>
      <c r="E31" s="65"/>
      <c r="F31" s="65"/>
      <c r="G31" s="66"/>
      <c r="H31" s="64"/>
      <c r="I31" s="129"/>
      <c r="J31" s="161"/>
      <c r="K31" s="82"/>
      <c r="L31" s="82"/>
      <c r="M31" s="82"/>
      <c r="N31" s="82"/>
      <c r="O31" s="82"/>
      <c r="P31" s="82"/>
      <c r="Q31" s="82"/>
      <c r="R31" s="82"/>
      <c r="S31" s="82"/>
      <c r="T31" s="64"/>
      <c r="U31" s="64"/>
      <c r="V31" s="64"/>
      <c r="W31" s="64"/>
      <c r="X31" s="68"/>
      <c r="Y31" s="70"/>
      <c r="Z31" s="67"/>
      <c r="AA31" s="68"/>
      <c r="AB31" s="64"/>
    </row>
    <row r="32" spans="1:28" s="212" customFormat="1" ht="96.75" customHeight="1" x14ac:dyDescent="0.3">
      <c r="A32" s="227">
        <v>13</v>
      </c>
      <c r="B32" s="228" t="s">
        <v>150</v>
      </c>
      <c r="C32" s="229" t="s">
        <v>102</v>
      </c>
      <c r="D32" s="203">
        <f>E32+F32+G32</f>
        <v>0.82</v>
      </c>
      <c r="E32" s="229"/>
      <c r="F32" s="229">
        <v>0.82</v>
      </c>
      <c r="G32" s="260"/>
      <c r="H32" s="227"/>
      <c r="I32" s="247" t="s">
        <v>118</v>
      </c>
      <c r="J32" s="205">
        <f>K32+N32+Q32</f>
        <v>53.472602559999991</v>
      </c>
      <c r="K32" s="232"/>
      <c r="L32" s="232"/>
      <c r="M32" s="232"/>
      <c r="N32" s="238">
        <v>53.472602559999991</v>
      </c>
      <c r="O32" s="261">
        <v>18.421312</v>
      </c>
      <c r="P32" s="205">
        <f>ROUND(2.002*N32/1000,6)</f>
        <v>0.10705199999999999</v>
      </c>
      <c r="Q32" s="232"/>
      <c r="R32" s="232"/>
      <c r="S32" s="232"/>
      <c r="T32" s="227"/>
      <c r="U32" s="227"/>
      <c r="V32" s="227"/>
      <c r="W32" s="227"/>
      <c r="X32" s="233"/>
      <c r="Y32" s="234">
        <v>3.227001</v>
      </c>
      <c r="Z32" s="235"/>
      <c r="AA32" s="235" t="s">
        <v>129</v>
      </c>
      <c r="AB32" s="229" t="s">
        <v>130</v>
      </c>
    </row>
    <row r="33" spans="1:28" s="212" customFormat="1" ht="96" customHeight="1" x14ac:dyDescent="0.3">
      <c r="A33" s="230">
        <v>14</v>
      </c>
      <c r="B33" s="230" t="s">
        <v>151</v>
      </c>
      <c r="C33" s="236" t="s">
        <v>102</v>
      </c>
      <c r="D33" s="203">
        <f>E33+F33+G33</f>
        <v>0.3</v>
      </c>
      <c r="E33" s="236"/>
      <c r="F33" s="236">
        <v>0.3</v>
      </c>
      <c r="G33" s="230"/>
      <c r="H33" s="230"/>
      <c r="I33" s="246" t="s">
        <v>118</v>
      </c>
      <c r="J33" s="205">
        <f>K33+N33+Q33</f>
        <v>4.9463849999999931</v>
      </c>
      <c r="K33" s="232"/>
      <c r="L33" s="232"/>
      <c r="M33" s="232"/>
      <c r="N33" s="239">
        <v>4.9463849999999931</v>
      </c>
      <c r="O33" s="238">
        <v>1.7040299999999999</v>
      </c>
      <c r="P33" s="205">
        <f>ROUND(2.002*N33/1000,6)</f>
        <v>9.9030000000000003E-3</v>
      </c>
      <c r="Q33" s="239"/>
      <c r="R33" s="239"/>
      <c r="S33" s="239"/>
      <c r="T33" s="230"/>
      <c r="U33" s="230"/>
      <c r="V33" s="230"/>
      <c r="W33" s="230"/>
      <c r="X33" s="240"/>
      <c r="Y33" s="241">
        <v>1.3644339999999999</v>
      </c>
      <c r="Z33" s="242"/>
      <c r="AA33" s="242" t="s">
        <v>129</v>
      </c>
      <c r="AB33" s="236" t="s">
        <v>130</v>
      </c>
    </row>
    <row r="34" spans="1:28" s="212" customFormat="1" ht="167.25" customHeight="1" x14ac:dyDescent="0.3">
      <c r="A34" s="201">
        <v>15</v>
      </c>
      <c r="B34" s="256" t="s">
        <v>159</v>
      </c>
      <c r="C34" s="202" t="s">
        <v>102</v>
      </c>
      <c r="D34" s="203">
        <f>E34+F34+G34</f>
        <v>3.4670000000000001</v>
      </c>
      <c r="E34" s="202"/>
      <c r="F34" s="202">
        <v>3.4670000000000001</v>
      </c>
      <c r="G34" s="201"/>
      <c r="H34" s="202">
        <v>72</v>
      </c>
      <c r="I34" s="204" t="s">
        <v>118</v>
      </c>
      <c r="J34" s="205">
        <f>K34+N34+Q34</f>
        <v>3.34368</v>
      </c>
      <c r="K34" s="201"/>
      <c r="L34" s="201"/>
      <c r="N34" s="206">
        <f>ROUND($H34*300*12/1000*(4.97%-3.68%),6)</f>
        <v>3.34368</v>
      </c>
      <c r="O34" s="207">
        <f>ROUND(N34*0.3445,6)</f>
        <v>1.1518980000000001</v>
      </c>
      <c r="P34" s="205">
        <f>ROUND(2.002*N34/1000,6)</f>
        <v>6.6940000000000003E-3</v>
      </c>
      <c r="Q34" s="206"/>
      <c r="R34" s="206"/>
      <c r="S34" s="206"/>
      <c r="T34" s="201"/>
      <c r="U34" s="201"/>
      <c r="V34" s="201"/>
      <c r="W34" s="201"/>
      <c r="X34" s="244"/>
      <c r="Y34" s="244">
        <v>2.6928860000000001</v>
      </c>
      <c r="Z34" s="210"/>
      <c r="AA34" s="210" t="s">
        <v>129</v>
      </c>
      <c r="AB34" s="202" t="s">
        <v>130</v>
      </c>
    </row>
    <row r="35" spans="1:28" s="126" customFormat="1" ht="81" customHeight="1" x14ac:dyDescent="0.3">
      <c r="A35" s="263"/>
      <c r="B35" s="264" t="s">
        <v>160</v>
      </c>
      <c r="C35" s="265"/>
      <c r="D35" s="266"/>
      <c r="E35" s="265"/>
      <c r="F35" s="265"/>
      <c r="G35" s="263"/>
      <c r="H35" s="263"/>
      <c r="I35" s="267"/>
      <c r="J35" s="266"/>
      <c r="K35" s="268"/>
      <c r="L35" s="268"/>
      <c r="M35" s="268"/>
      <c r="N35" s="80"/>
      <c r="O35" s="80"/>
      <c r="P35" s="266"/>
      <c r="Q35" s="80"/>
      <c r="R35" s="80"/>
      <c r="S35" s="80"/>
      <c r="T35" s="263"/>
      <c r="U35" s="263"/>
      <c r="V35" s="263"/>
      <c r="W35" s="263"/>
      <c r="X35" s="269"/>
      <c r="Y35" s="269"/>
      <c r="Z35" s="60"/>
      <c r="AA35" s="60"/>
      <c r="AB35" s="265"/>
    </row>
    <row r="36" spans="1:28" s="126" customFormat="1" ht="88.5" customHeight="1" x14ac:dyDescent="0.3">
      <c r="A36" s="263"/>
      <c r="B36" s="264" t="s">
        <v>161</v>
      </c>
      <c r="C36" s="265"/>
      <c r="D36" s="266"/>
      <c r="E36" s="265"/>
      <c r="F36" s="265"/>
      <c r="G36" s="263"/>
      <c r="H36" s="263"/>
      <c r="I36" s="267"/>
      <c r="J36" s="266"/>
      <c r="K36" s="268"/>
      <c r="L36" s="268"/>
      <c r="M36" s="268"/>
      <c r="N36" s="80"/>
      <c r="O36" s="80"/>
      <c r="P36" s="266"/>
      <c r="Q36" s="80"/>
      <c r="R36" s="80"/>
      <c r="S36" s="80"/>
      <c r="T36" s="263"/>
      <c r="U36" s="263"/>
      <c r="V36" s="263"/>
      <c r="W36" s="263"/>
      <c r="X36" s="269"/>
      <c r="Y36" s="269"/>
      <c r="Z36" s="60"/>
      <c r="AA36" s="60"/>
      <c r="AB36" s="265"/>
    </row>
    <row r="37" spans="1:28" s="126" customFormat="1" ht="80.25" customHeight="1" x14ac:dyDescent="0.3">
      <c r="A37" s="263"/>
      <c r="B37" s="264" t="s">
        <v>162</v>
      </c>
      <c r="C37" s="265"/>
      <c r="D37" s="266"/>
      <c r="E37" s="265"/>
      <c r="F37" s="265"/>
      <c r="G37" s="263"/>
      <c r="H37" s="263"/>
      <c r="I37" s="267"/>
      <c r="J37" s="266"/>
      <c r="K37" s="268"/>
      <c r="L37" s="268"/>
      <c r="M37" s="268"/>
      <c r="N37" s="80"/>
      <c r="O37" s="80"/>
      <c r="P37" s="266"/>
      <c r="Q37" s="80"/>
      <c r="R37" s="80"/>
      <c r="S37" s="80"/>
      <c r="T37" s="263"/>
      <c r="U37" s="263"/>
      <c r="V37" s="263"/>
      <c r="W37" s="263"/>
      <c r="X37" s="269"/>
      <c r="Y37" s="269"/>
      <c r="Z37" s="60"/>
      <c r="AA37" s="60"/>
      <c r="AB37" s="265"/>
    </row>
    <row r="38" spans="1:28" s="126" customFormat="1" ht="77.25" customHeight="1" x14ac:dyDescent="0.3">
      <c r="A38" s="125"/>
      <c r="B38" s="264" t="s">
        <v>163</v>
      </c>
      <c r="C38" s="127"/>
      <c r="D38" s="130"/>
      <c r="E38" s="127"/>
      <c r="F38" s="127"/>
      <c r="G38" s="125"/>
      <c r="H38" s="125"/>
      <c r="I38" s="129"/>
      <c r="J38" s="130"/>
      <c r="K38" s="131"/>
      <c r="L38" s="131"/>
      <c r="M38" s="131"/>
      <c r="N38" s="84"/>
      <c r="O38" s="84"/>
      <c r="P38" s="130"/>
      <c r="Q38" s="84"/>
      <c r="R38" s="84"/>
      <c r="S38" s="84"/>
      <c r="T38" s="125"/>
      <c r="U38" s="125"/>
      <c r="V38" s="125"/>
      <c r="W38" s="125"/>
      <c r="X38" s="132"/>
      <c r="Y38" s="132"/>
      <c r="Z38" s="67"/>
      <c r="AA38" s="67"/>
      <c r="AB38" s="127"/>
    </row>
    <row r="39" spans="1:28" s="212" customFormat="1" ht="97.5" customHeight="1" x14ac:dyDescent="0.3">
      <c r="A39" s="201">
        <v>16</v>
      </c>
      <c r="B39" s="258" t="s">
        <v>164</v>
      </c>
      <c r="C39" s="202" t="s">
        <v>102</v>
      </c>
      <c r="D39" s="203">
        <f>E39+F39+G39</f>
        <v>1.5</v>
      </c>
      <c r="E39" s="202"/>
      <c r="F39" s="202">
        <v>1.5</v>
      </c>
      <c r="G39" s="201"/>
      <c r="H39" s="236">
        <v>53</v>
      </c>
      <c r="I39" s="204" t="s">
        <v>118</v>
      </c>
      <c r="J39" s="205">
        <f>K39+N39+Q39</f>
        <v>2.4613200000000002</v>
      </c>
      <c r="K39" s="208"/>
      <c r="L39" s="208"/>
      <c r="M39" s="208"/>
      <c r="N39" s="206">
        <f>ROUND($H39*300*12/1000*(4.97%-3.68%),6)</f>
        <v>2.4613200000000002</v>
      </c>
      <c r="O39" s="207">
        <f>ROUND(N39*0.3445,6)</f>
        <v>0.84792500000000004</v>
      </c>
      <c r="P39" s="205">
        <f>ROUND(2.002*N39/1000,6)</f>
        <v>4.9280000000000001E-3</v>
      </c>
      <c r="Q39" s="206"/>
      <c r="R39" s="206"/>
      <c r="S39" s="206"/>
      <c r="T39" s="201"/>
      <c r="U39" s="201"/>
      <c r="V39" s="201"/>
      <c r="W39" s="201"/>
      <c r="X39" s="244"/>
      <c r="Y39" s="244">
        <v>1.103307542</v>
      </c>
      <c r="Z39" s="210"/>
      <c r="AA39" s="210" t="s">
        <v>129</v>
      </c>
      <c r="AB39" s="202" t="s">
        <v>130</v>
      </c>
    </row>
    <row r="40" spans="1:28" s="212" customFormat="1" ht="78.75" customHeight="1" x14ac:dyDescent="0.3">
      <c r="A40" s="230"/>
      <c r="B40" s="257" t="s">
        <v>165</v>
      </c>
      <c r="C40" s="236"/>
      <c r="D40" s="245"/>
      <c r="E40" s="236"/>
      <c r="F40" s="236"/>
      <c r="G40" s="230"/>
      <c r="H40" s="230"/>
      <c r="I40" s="246"/>
      <c r="J40" s="245"/>
      <c r="K40" s="237"/>
      <c r="L40" s="237"/>
      <c r="M40" s="237"/>
      <c r="N40" s="239"/>
      <c r="O40" s="239"/>
      <c r="P40" s="245"/>
      <c r="Q40" s="239"/>
      <c r="R40" s="239"/>
      <c r="S40" s="239"/>
      <c r="T40" s="230"/>
      <c r="U40" s="230"/>
      <c r="V40" s="230"/>
      <c r="W40" s="230"/>
      <c r="X40" s="240"/>
      <c r="Y40" s="240"/>
      <c r="Z40" s="242"/>
      <c r="AA40" s="242"/>
      <c r="AB40" s="236"/>
    </row>
    <row r="41" spans="1:28" s="212" customFormat="1" ht="67.5" customHeight="1" x14ac:dyDescent="0.3">
      <c r="A41" s="230"/>
      <c r="B41" s="257" t="s">
        <v>166</v>
      </c>
      <c r="C41" s="236"/>
      <c r="D41" s="245"/>
      <c r="E41" s="236"/>
      <c r="F41" s="236"/>
      <c r="G41" s="230"/>
      <c r="H41" s="230"/>
      <c r="I41" s="246"/>
      <c r="J41" s="245"/>
      <c r="K41" s="237"/>
      <c r="L41" s="237"/>
      <c r="M41" s="237"/>
      <c r="N41" s="239"/>
      <c r="O41" s="239"/>
      <c r="P41" s="245"/>
      <c r="Q41" s="239"/>
      <c r="R41" s="239"/>
      <c r="S41" s="239"/>
      <c r="T41" s="230"/>
      <c r="U41" s="230"/>
      <c r="V41" s="230"/>
      <c r="W41" s="230"/>
      <c r="X41" s="240"/>
      <c r="Y41" s="240"/>
      <c r="Z41" s="242"/>
      <c r="AA41" s="242"/>
      <c r="AB41" s="236"/>
    </row>
    <row r="42" spans="1:28" s="212" customFormat="1" ht="57.75" customHeight="1" x14ac:dyDescent="0.3">
      <c r="A42" s="228"/>
      <c r="B42" s="259" t="s">
        <v>167</v>
      </c>
      <c r="C42" s="251"/>
      <c r="D42" s="252"/>
      <c r="E42" s="251"/>
      <c r="F42" s="251"/>
      <c r="G42" s="228"/>
      <c r="H42" s="228"/>
      <c r="I42" s="231"/>
      <c r="J42" s="252"/>
      <c r="K42" s="253"/>
      <c r="L42" s="253"/>
      <c r="M42" s="253"/>
      <c r="N42" s="248"/>
      <c r="O42" s="248"/>
      <c r="P42" s="252"/>
      <c r="Q42" s="248"/>
      <c r="R42" s="248"/>
      <c r="S42" s="248"/>
      <c r="T42" s="228"/>
      <c r="U42" s="228"/>
      <c r="V42" s="228"/>
      <c r="W42" s="228"/>
      <c r="X42" s="254"/>
      <c r="Y42" s="254"/>
      <c r="Z42" s="255"/>
      <c r="AA42" s="255"/>
      <c r="AB42" s="251"/>
    </row>
    <row r="43" spans="1:28" s="200" customFormat="1" ht="175.5" customHeight="1" x14ac:dyDescent="0.3">
      <c r="A43" s="213">
        <v>17</v>
      </c>
      <c r="B43" s="213" t="s">
        <v>116</v>
      </c>
      <c r="C43" s="214" t="s">
        <v>102</v>
      </c>
      <c r="D43" s="250">
        <v>3.9529999999999998</v>
      </c>
      <c r="E43" s="214"/>
      <c r="F43" s="214"/>
      <c r="G43" s="250">
        <v>3.9529999999999998</v>
      </c>
      <c r="H43" s="214">
        <v>185</v>
      </c>
      <c r="I43" s="249" t="s">
        <v>118</v>
      </c>
      <c r="J43" s="217">
        <v>8.5914000000000001</v>
      </c>
      <c r="K43" s="218"/>
      <c r="L43" s="218"/>
      <c r="M43" s="218"/>
      <c r="N43" s="218"/>
      <c r="O43" s="218"/>
      <c r="P43" s="218"/>
      <c r="Q43" s="218">
        <v>8.5914000000000001</v>
      </c>
      <c r="R43" s="198">
        <v>2.9597370000000001</v>
      </c>
      <c r="S43" s="217">
        <v>1.8488999999999998E-2</v>
      </c>
      <c r="T43" s="213"/>
      <c r="U43" s="213"/>
      <c r="V43" s="213"/>
      <c r="W43" s="213"/>
      <c r="X43" s="219"/>
      <c r="Y43" s="219"/>
      <c r="Z43" s="220">
        <v>5.0144070000000003</v>
      </c>
      <c r="AA43" s="221" t="s">
        <v>129</v>
      </c>
      <c r="AB43" s="214" t="s">
        <v>130</v>
      </c>
    </row>
    <row r="44" spans="1:28" s="126" customFormat="1" ht="42" customHeight="1" x14ac:dyDescent="0.3">
      <c r="A44" s="125"/>
      <c r="B44" s="125" t="s">
        <v>110</v>
      </c>
      <c r="C44" s="127" t="s">
        <v>102</v>
      </c>
      <c r="D44" s="128"/>
      <c r="E44" s="127"/>
      <c r="F44" s="127"/>
      <c r="G44" s="127">
        <v>3.9529999999999998</v>
      </c>
      <c r="H44" s="127"/>
      <c r="I44" s="129"/>
      <c r="J44" s="130"/>
      <c r="K44" s="131"/>
      <c r="L44" s="131"/>
      <c r="M44" s="131"/>
      <c r="N44" s="131"/>
      <c r="O44" s="131"/>
      <c r="P44" s="131"/>
      <c r="Q44" s="131"/>
      <c r="R44" s="131"/>
      <c r="S44" s="131"/>
      <c r="T44" s="125"/>
      <c r="U44" s="125"/>
      <c r="V44" s="125"/>
      <c r="W44" s="125"/>
      <c r="X44" s="132"/>
      <c r="Y44" s="132"/>
      <c r="Z44" s="133"/>
      <c r="AA44" s="132"/>
      <c r="AB44" s="125"/>
    </row>
    <row r="45" spans="1:28" s="200" customFormat="1" ht="96" customHeight="1" x14ac:dyDescent="0.3">
      <c r="A45" s="215">
        <v>18</v>
      </c>
      <c r="B45" s="215" t="s">
        <v>158</v>
      </c>
      <c r="C45" s="222" t="s">
        <v>102</v>
      </c>
      <c r="D45" s="195">
        <v>4.1029999999999998</v>
      </c>
      <c r="E45" s="222"/>
      <c r="F45" s="222"/>
      <c r="G45" s="222">
        <v>4.1029999999999998</v>
      </c>
      <c r="H45" s="222"/>
      <c r="I45" s="216" t="s">
        <v>118</v>
      </c>
      <c r="J45" s="223">
        <v>24.047830707999985</v>
      </c>
      <c r="K45" s="224"/>
      <c r="L45" s="224"/>
      <c r="M45" s="224"/>
      <c r="N45" s="224"/>
      <c r="O45" s="224"/>
      <c r="P45" s="224"/>
      <c r="Q45" s="197">
        <v>24.047830707999985</v>
      </c>
      <c r="R45" s="198">
        <v>8.284478</v>
      </c>
      <c r="S45" s="196">
        <v>5.1751999999999999E-2</v>
      </c>
      <c r="T45" s="215"/>
      <c r="U45" s="215"/>
      <c r="V45" s="215"/>
      <c r="W45" s="215"/>
      <c r="X45" s="225"/>
      <c r="Y45" s="225"/>
      <c r="Z45" s="226">
        <v>13.266102</v>
      </c>
      <c r="AA45" s="199" t="s">
        <v>129</v>
      </c>
      <c r="AB45" s="194" t="s">
        <v>130</v>
      </c>
    </row>
    <row r="46" spans="1:28" s="38" customFormat="1" x14ac:dyDescent="0.3">
      <c r="A46" s="41"/>
      <c r="B46" s="41"/>
      <c r="C46" s="40"/>
      <c r="D46" s="40"/>
      <c r="E46" s="40"/>
      <c r="F46" s="40"/>
      <c r="G46" s="40"/>
      <c r="H46" s="40"/>
      <c r="I46" s="46"/>
      <c r="J46" s="262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</row>
    <row r="48" spans="1:28" x14ac:dyDescent="0.3">
      <c r="B48" s="37" t="s">
        <v>128</v>
      </c>
    </row>
    <row r="51" spans="1:25" x14ac:dyDescent="0.3">
      <c r="A51" s="72" t="s">
        <v>85</v>
      </c>
      <c r="C51" s="37"/>
      <c r="D51" s="37"/>
      <c r="E51" s="37"/>
      <c r="F51" s="37"/>
      <c r="G51" s="37"/>
      <c r="H51" s="37"/>
    </row>
    <row r="52" spans="1:25" x14ac:dyDescent="0.3">
      <c r="C52" s="37"/>
      <c r="D52" s="37"/>
      <c r="E52" s="37"/>
      <c r="F52" s="37"/>
      <c r="G52" s="37"/>
      <c r="H52" s="37"/>
    </row>
    <row r="53" spans="1:25" x14ac:dyDescent="0.3">
      <c r="C53" s="37"/>
      <c r="D53" s="37"/>
      <c r="E53" s="37"/>
      <c r="F53" s="37"/>
      <c r="G53" s="37"/>
      <c r="H53" s="37"/>
    </row>
    <row r="54" spans="1:25" x14ac:dyDescent="0.3">
      <c r="A54" s="457" t="s">
        <v>155</v>
      </c>
      <c r="B54" s="457"/>
      <c r="C54" s="457"/>
      <c r="D54" s="457"/>
      <c r="E54" s="457"/>
      <c r="F54" s="457"/>
      <c r="G54" s="457"/>
      <c r="H54" s="151"/>
      <c r="K54" s="463"/>
      <c r="L54" s="463"/>
      <c r="M54" s="463"/>
      <c r="N54" s="463"/>
      <c r="O54" s="463"/>
      <c r="P54" s="463"/>
      <c r="Q54" s="463"/>
      <c r="R54" s="463"/>
      <c r="S54" s="463"/>
      <c r="X54" s="463" t="s">
        <v>148</v>
      </c>
      <c r="Y54" s="463"/>
    </row>
    <row r="55" spans="1:25" x14ac:dyDescent="0.3">
      <c r="A55" s="459" t="s">
        <v>84</v>
      </c>
      <c r="B55" s="459"/>
      <c r="C55" s="459"/>
      <c r="D55" s="459"/>
      <c r="E55" s="459"/>
      <c r="F55" s="459"/>
      <c r="G55" s="459"/>
      <c r="H55" s="73"/>
      <c r="K55" s="459" t="s">
        <v>122</v>
      </c>
      <c r="L55" s="459"/>
      <c r="M55" s="459"/>
      <c r="N55" s="459"/>
      <c r="O55" s="459"/>
      <c r="P55" s="459"/>
      <c r="Q55" s="459"/>
      <c r="R55" s="459"/>
      <c r="S55" s="459"/>
      <c r="X55" s="458" t="s">
        <v>14</v>
      </c>
      <c r="Y55" s="458"/>
    </row>
    <row r="56" spans="1:25" x14ac:dyDescent="0.3">
      <c r="C56" s="37"/>
      <c r="D56" s="37"/>
      <c r="E56" s="37"/>
      <c r="F56" s="37"/>
      <c r="G56" s="37"/>
      <c r="H56" s="37"/>
      <c r="N56" s="74"/>
    </row>
    <row r="57" spans="1:25" x14ac:dyDescent="0.3">
      <c r="A57" s="457" t="s">
        <v>156</v>
      </c>
      <c r="B57" s="457"/>
      <c r="C57" s="457"/>
      <c r="D57" s="457"/>
      <c r="E57" s="457"/>
      <c r="F57" s="457"/>
      <c r="G57" s="457"/>
      <c r="H57" s="151"/>
      <c r="K57" s="463"/>
      <c r="L57" s="463"/>
      <c r="M57" s="463"/>
      <c r="N57" s="463"/>
      <c r="O57" s="463"/>
      <c r="P57" s="463"/>
      <c r="Q57" s="463"/>
      <c r="R57" s="463"/>
      <c r="S57" s="463"/>
      <c r="X57" s="463" t="s">
        <v>157</v>
      </c>
      <c r="Y57" s="463"/>
    </row>
    <row r="58" spans="1:25" x14ac:dyDescent="0.3">
      <c r="A58" s="459" t="s">
        <v>84</v>
      </c>
      <c r="B58" s="459"/>
      <c r="C58" s="459"/>
      <c r="D58" s="459"/>
      <c r="E58" s="459"/>
      <c r="F58" s="459"/>
      <c r="G58" s="459"/>
      <c r="H58" s="73"/>
      <c r="K58" s="459" t="s">
        <v>122</v>
      </c>
      <c r="L58" s="459"/>
      <c r="M58" s="459"/>
      <c r="N58" s="459"/>
      <c r="O58" s="459"/>
      <c r="P58" s="459"/>
      <c r="Q58" s="459"/>
      <c r="R58" s="459"/>
      <c r="S58" s="459"/>
      <c r="X58" s="458" t="s">
        <v>14</v>
      </c>
      <c r="Y58" s="458"/>
    </row>
    <row r="63" spans="1:25" x14ac:dyDescent="0.3">
      <c r="V63" s="270" t="s">
        <v>170</v>
      </c>
    </row>
  </sheetData>
  <mergeCells count="28">
    <mergeCell ref="X4:Z5"/>
    <mergeCell ref="A1:AB1"/>
    <mergeCell ref="I4:S4"/>
    <mergeCell ref="T4:V5"/>
    <mergeCell ref="B4:B6"/>
    <mergeCell ref="C4:G5"/>
    <mergeCell ref="J5:J6"/>
    <mergeCell ref="N5:P5"/>
    <mergeCell ref="I5:I6"/>
    <mergeCell ref="A2:AB2"/>
    <mergeCell ref="AA4:AA6"/>
    <mergeCell ref="AB4:AB6"/>
    <mergeCell ref="A54:G54"/>
    <mergeCell ref="X58:Y58"/>
    <mergeCell ref="A58:G58"/>
    <mergeCell ref="Q5:S5"/>
    <mergeCell ref="A55:G55"/>
    <mergeCell ref="A57:G57"/>
    <mergeCell ref="K55:S55"/>
    <mergeCell ref="K57:S57"/>
    <mergeCell ref="X57:Y57"/>
    <mergeCell ref="K5:M5"/>
    <mergeCell ref="X54:Y54"/>
    <mergeCell ref="X55:Y55"/>
    <mergeCell ref="K54:S54"/>
    <mergeCell ref="K58:S58"/>
    <mergeCell ref="A4:A6"/>
    <mergeCell ref="W4:W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2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стр.1_3</vt:lpstr>
      <vt:lpstr>Лист1</vt:lpstr>
      <vt:lpstr>Лист2</vt:lpstr>
      <vt:lpstr>Титульный лист</vt:lpstr>
      <vt:lpstr>Паспорт</vt:lpstr>
      <vt:lpstr>Целевые показатели</vt:lpstr>
      <vt:lpstr>Мероприятия</vt:lpstr>
      <vt:lpstr>Мероприятия!Заголовки_для_печати</vt:lpstr>
      <vt:lpstr>Мероприятия!Область_печати</vt:lpstr>
      <vt:lpstr>Паспорт!Область_печати</vt:lpstr>
      <vt:lpstr>стр.1_3!Область_печати</vt:lpstr>
      <vt:lpstr>'Титульный лист'!Область_печати</vt:lpstr>
      <vt:lpstr>'Целевые показатели'!Область_печати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2018-03-28T04:25:49Z</cp:lastPrinted>
  <dcterms:created xsi:type="dcterms:W3CDTF">2014-06-02T07:27:05Z</dcterms:created>
  <dcterms:modified xsi:type="dcterms:W3CDTF">2019-02-28T05:30:23Z</dcterms:modified>
</cp:coreProperties>
</file>